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InkAnnotation="0" autoCompressPictures="0"/>
  <mc:AlternateContent xmlns:mc="http://schemas.openxmlformats.org/markup-compatibility/2006">
    <mc:Choice Requires="x15">
      <x15ac:absPath xmlns:x15ac="http://schemas.microsoft.com/office/spreadsheetml/2010/11/ac" url="C:\Users\jabajian\Desktop\"/>
    </mc:Choice>
  </mc:AlternateContent>
  <bookViews>
    <workbookView xWindow="0" yWindow="0" windowWidth="20916" windowHeight="6576" tabRatio="612" activeTab="1"/>
  </bookViews>
  <sheets>
    <sheet name="How to use the Lean Sensei" sheetId="10" r:id="rId1"/>
    <sheet name="AME Lean Sensei Questions" sheetId="1" r:id="rId2"/>
    <sheet name="Report Card" sheetId="5" r:id="rId3"/>
    <sheet name="Dashboard" sheetId="7" r:id="rId4"/>
    <sheet name="Comparison Analysis" sheetId="8" r:id="rId5"/>
    <sheet name="Calculations" sheetId="3" state="hidden" r:id="rId6"/>
    <sheet name="Privacy Statement" sheetId="9" r:id="rId7"/>
  </sheets>
  <definedNames>
    <definedName name="_xlnm.Print_Area" localSheetId="1">'AME Lean Sensei Questions'!$A$1:$P$426</definedName>
    <definedName name="_xlnm.Print_Titles" localSheetId="1">'AME Lean Sensei Questions'!$1:$3</definedName>
  </definedNames>
  <calcPr calcId="171027"/>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D403" i="3" l="1"/>
  <c r="E403" i="3"/>
  <c r="E71" i="5"/>
  <c r="D410" i="3"/>
  <c r="E410" i="3"/>
  <c r="E72" i="5"/>
  <c r="D417" i="3"/>
  <c r="E417" i="3"/>
  <c r="E73" i="5"/>
  <c r="E70" i="5"/>
  <c r="K70" i="5"/>
  <c r="C32" i="8"/>
  <c r="C16" i="8"/>
  <c r="D16" i="8"/>
  <c r="E16" i="8"/>
  <c r="D375" i="3"/>
  <c r="E375" i="3"/>
  <c r="E66" i="5"/>
  <c r="D382" i="3"/>
  <c r="E382" i="3"/>
  <c r="E67" i="5"/>
  <c r="D389" i="3"/>
  <c r="E389" i="3"/>
  <c r="E68" i="5"/>
  <c r="D396" i="3"/>
  <c r="E396" i="3"/>
  <c r="E69" i="5"/>
  <c r="E65" i="5"/>
  <c r="K65" i="5"/>
  <c r="C31" i="8"/>
  <c r="C15" i="8"/>
  <c r="D15" i="8"/>
  <c r="E15" i="8"/>
  <c r="D354" i="3"/>
  <c r="E354" i="3"/>
  <c r="E62" i="5"/>
  <c r="D361" i="3"/>
  <c r="E361" i="3"/>
  <c r="E63" i="5"/>
  <c r="D368" i="3"/>
  <c r="E368" i="3"/>
  <c r="E64" i="5"/>
  <c r="E61" i="5"/>
  <c r="K61" i="5"/>
  <c r="C30" i="8"/>
  <c r="C14" i="8"/>
  <c r="D14" i="8"/>
  <c r="E14" i="8"/>
  <c r="D326" i="3"/>
  <c r="E326" i="3"/>
  <c r="E57" i="5"/>
  <c r="D333" i="3"/>
  <c r="E333" i="3"/>
  <c r="E58" i="5"/>
  <c r="D340" i="3"/>
  <c r="E340" i="3"/>
  <c r="E59" i="5"/>
  <c r="D347" i="3"/>
  <c r="E347" i="3"/>
  <c r="E60" i="5"/>
  <c r="E56" i="5"/>
  <c r="K56" i="5"/>
  <c r="C29" i="8"/>
  <c r="C13" i="8"/>
  <c r="D13" i="8"/>
  <c r="E13" i="8"/>
  <c r="D305" i="3"/>
  <c r="E305" i="3"/>
  <c r="E53" i="5"/>
  <c r="D312" i="3"/>
  <c r="E312" i="3"/>
  <c r="E54" i="5"/>
  <c r="D319" i="3"/>
  <c r="E319" i="3"/>
  <c r="E55" i="5"/>
  <c r="E52" i="5"/>
  <c r="K52" i="5"/>
  <c r="C28" i="8"/>
  <c r="C12" i="8"/>
  <c r="D12" i="8"/>
  <c r="E12" i="8"/>
  <c r="D284" i="3"/>
  <c r="E284" i="3"/>
  <c r="E49" i="5"/>
  <c r="D291" i="3"/>
  <c r="E291" i="3"/>
  <c r="E50" i="5"/>
  <c r="D298" i="3"/>
  <c r="E298" i="3"/>
  <c r="E51" i="5"/>
  <c r="E48" i="5"/>
  <c r="K48" i="5"/>
  <c r="C27" i="8"/>
  <c r="C11" i="8"/>
  <c r="D11" i="8"/>
  <c r="E11" i="8"/>
  <c r="D207" i="3"/>
  <c r="E207" i="3"/>
  <c r="E37" i="5"/>
  <c r="D214" i="3"/>
  <c r="E214" i="3"/>
  <c r="E38" i="5"/>
  <c r="D221" i="3"/>
  <c r="E221" i="3"/>
  <c r="E39" i="5"/>
  <c r="D228" i="3"/>
  <c r="E228" i="3"/>
  <c r="E40" i="5"/>
  <c r="D235" i="3"/>
  <c r="E235" i="3"/>
  <c r="E41" i="5"/>
  <c r="D242" i="3"/>
  <c r="E242" i="3"/>
  <c r="E42" i="5"/>
  <c r="D249" i="3"/>
  <c r="E249" i="3"/>
  <c r="E43" i="5"/>
  <c r="D256" i="3"/>
  <c r="E256" i="3"/>
  <c r="E44" i="5"/>
  <c r="D263" i="3"/>
  <c r="E263" i="3"/>
  <c r="E45" i="5"/>
  <c r="D270" i="3"/>
  <c r="E270" i="3"/>
  <c r="E46" i="5"/>
  <c r="D277" i="3"/>
  <c r="E277" i="3"/>
  <c r="E47" i="5"/>
  <c r="E36" i="5"/>
  <c r="K36" i="5"/>
  <c r="C26" i="8"/>
  <c r="C10" i="8"/>
  <c r="D10" i="8"/>
  <c r="E10" i="8"/>
  <c r="D88" i="3"/>
  <c r="E88" i="3"/>
  <c r="E19" i="5"/>
  <c r="D95" i="3"/>
  <c r="E95" i="3"/>
  <c r="E20" i="5"/>
  <c r="D102" i="3"/>
  <c r="E102" i="3"/>
  <c r="E21" i="5"/>
  <c r="D109" i="3"/>
  <c r="E109" i="3"/>
  <c r="E22" i="5"/>
  <c r="D116" i="3"/>
  <c r="E116" i="3"/>
  <c r="E23" i="5"/>
  <c r="D123" i="3"/>
  <c r="E123" i="3"/>
  <c r="E24" i="5"/>
  <c r="D130" i="3"/>
  <c r="E130" i="3"/>
  <c r="E25" i="5"/>
  <c r="D137" i="3"/>
  <c r="E137" i="3"/>
  <c r="E26" i="5"/>
  <c r="D144" i="3"/>
  <c r="E144" i="3"/>
  <c r="E27" i="5"/>
  <c r="D151" i="3"/>
  <c r="E151" i="3"/>
  <c r="E28" i="5"/>
  <c r="D158" i="3"/>
  <c r="E158" i="3"/>
  <c r="E29" i="5"/>
  <c r="D165" i="3"/>
  <c r="E165" i="3"/>
  <c r="E30" i="5"/>
  <c r="D172" i="3"/>
  <c r="E172" i="3"/>
  <c r="E31" i="5"/>
  <c r="D179" i="3"/>
  <c r="E179" i="3"/>
  <c r="E32" i="5"/>
  <c r="D186" i="3"/>
  <c r="E186" i="3"/>
  <c r="E33" i="5"/>
  <c r="D193" i="3"/>
  <c r="E193" i="3"/>
  <c r="E34" i="5"/>
  <c r="D200" i="3"/>
  <c r="E200" i="3"/>
  <c r="E35" i="5"/>
  <c r="E18" i="5"/>
  <c r="K18" i="5"/>
  <c r="C25" i="8"/>
  <c r="C9" i="8"/>
  <c r="D9" i="8"/>
  <c r="E9" i="8"/>
  <c r="D67" i="3"/>
  <c r="E67" i="3"/>
  <c r="E15" i="5"/>
  <c r="D74" i="3"/>
  <c r="E74" i="3"/>
  <c r="E16" i="5"/>
  <c r="D81" i="3"/>
  <c r="E81" i="3"/>
  <c r="E17" i="5"/>
  <c r="E14" i="5"/>
  <c r="K14" i="5"/>
  <c r="C24" i="8"/>
  <c r="C8" i="8"/>
  <c r="D8" i="8"/>
  <c r="E8" i="8"/>
  <c r="D32" i="3"/>
  <c r="E32" i="3"/>
  <c r="E9" i="5"/>
  <c r="D39" i="3"/>
  <c r="E39" i="3"/>
  <c r="E10" i="5"/>
  <c r="D46" i="3"/>
  <c r="E46" i="3"/>
  <c r="E11" i="5"/>
  <c r="D53" i="3"/>
  <c r="E53" i="3"/>
  <c r="E12" i="5"/>
  <c r="D60" i="3"/>
  <c r="E60" i="3"/>
  <c r="E13" i="5"/>
  <c r="E8" i="5"/>
  <c r="K8" i="5"/>
  <c r="C7" i="8"/>
  <c r="D7" i="8"/>
  <c r="E7" i="8"/>
  <c r="D4" i="3"/>
  <c r="E4" i="3"/>
  <c r="E4" i="5"/>
  <c r="D11" i="3"/>
  <c r="E11" i="3"/>
  <c r="E5" i="5"/>
  <c r="D18" i="3"/>
  <c r="E18" i="3"/>
  <c r="E6" i="5"/>
  <c r="D25" i="3"/>
  <c r="E25" i="3"/>
  <c r="E7" i="5"/>
  <c r="E3" i="5"/>
  <c r="K3" i="5"/>
  <c r="C6" i="8"/>
  <c r="D6" i="8"/>
  <c r="E6" i="8"/>
  <c r="C17" i="8"/>
  <c r="D17" i="8"/>
  <c r="E17" i="8"/>
  <c r="C18" i="1"/>
  <c r="C25" i="1"/>
  <c r="C32" i="1"/>
  <c r="C39" i="1"/>
  <c r="C46" i="1"/>
  <c r="C53" i="1"/>
  <c r="C60" i="1"/>
  <c r="C67" i="1"/>
  <c r="C74" i="1"/>
  <c r="C81" i="1"/>
  <c r="C88" i="1"/>
  <c r="C95" i="1"/>
  <c r="C102" i="1"/>
  <c r="C109" i="1"/>
  <c r="C116" i="1"/>
  <c r="C123" i="1"/>
  <c r="C130" i="1"/>
  <c r="C137" i="1"/>
  <c r="C144" i="1"/>
  <c r="C151" i="1"/>
  <c r="C158" i="1"/>
  <c r="C165" i="1"/>
  <c r="C172" i="1"/>
  <c r="C179" i="1"/>
  <c r="C186" i="1"/>
  <c r="C193" i="1"/>
  <c r="C200" i="1"/>
  <c r="C207" i="1"/>
  <c r="C214" i="1"/>
  <c r="C221" i="1"/>
  <c r="C228" i="1"/>
  <c r="C235" i="1"/>
  <c r="C242" i="1"/>
  <c r="C249" i="1"/>
  <c r="C256" i="1"/>
  <c r="C263" i="1"/>
  <c r="C270" i="1"/>
  <c r="C277" i="1"/>
  <c r="C284" i="1"/>
  <c r="C291" i="1"/>
  <c r="C298" i="1"/>
  <c r="C305" i="1"/>
  <c r="C312" i="1"/>
  <c r="C319" i="1"/>
  <c r="C326" i="1"/>
  <c r="C333" i="1"/>
  <c r="C340" i="1"/>
  <c r="C347" i="1"/>
  <c r="C354" i="1"/>
  <c r="C361" i="1"/>
  <c r="C368" i="1"/>
  <c r="C375" i="1"/>
  <c r="C382" i="1"/>
  <c r="C389" i="1"/>
  <c r="C396" i="1"/>
  <c r="C403" i="1"/>
  <c r="C410" i="1"/>
  <c r="C417" i="1"/>
  <c r="E31" i="3"/>
  <c r="G31" i="3"/>
  <c r="D11" i="5"/>
  <c r="F25" i="5"/>
  <c r="D28" i="5"/>
  <c r="F51" i="5"/>
  <c r="F55" i="5"/>
  <c r="E353" i="3"/>
  <c r="G353" i="3"/>
  <c r="H304" i="3"/>
  <c r="C18" i="3"/>
  <c r="C25" i="3"/>
  <c r="C32" i="3"/>
  <c r="C39" i="3"/>
  <c r="C46" i="3"/>
  <c r="C53" i="3"/>
  <c r="C60" i="3"/>
  <c r="C67" i="3"/>
  <c r="C74" i="3"/>
  <c r="C81" i="3"/>
  <c r="C88" i="3"/>
  <c r="C95" i="3"/>
  <c r="C102" i="3"/>
  <c r="C109" i="3"/>
  <c r="C116" i="3"/>
  <c r="C123" i="3"/>
  <c r="C130" i="3"/>
  <c r="C137" i="3"/>
  <c r="C144" i="3"/>
  <c r="C151" i="3"/>
  <c r="C158" i="3"/>
  <c r="C165" i="3"/>
  <c r="C172" i="3"/>
  <c r="C179" i="3"/>
  <c r="C186" i="3"/>
  <c r="C193" i="3"/>
  <c r="C200" i="3"/>
  <c r="C207" i="3"/>
  <c r="C214" i="3"/>
  <c r="C221" i="3"/>
  <c r="C228" i="3"/>
  <c r="C235" i="3"/>
  <c r="C242" i="3"/>
  <c r="C249" i="3"/>
  <c r="C256" i="3"/>
  <c r="C263" i="3"/>
  <c r="C270" i="3"/>
  <c r="C277" i="3"/>
  <c r="C284" i="3"/>
  <c r="C291" i="3"/>
  <c r="C298" i="3"/>
  <c r="C305" i="3"/>
  <c r="C312" i="3"/>
  <c r="C319" i="3"/>
  <c r="C326" i="3"/>
  <c r="C333" i="3"/>
  <c r="C340" i="3"/>
  <c r="C347" i="3"/>
  <c r="C354" i="3"/>
  <c r="C361" i="3"/>
  <c r="C368" i="3"/>
  <c r="C375" i="3"/>
  <c r="C382" i="3"/>
  <c r="C389" i="3"/>
  <c r="C396" i="3"/>
  <c r="C403" i="3"/>
  <c r="C410" i="3"/>
  <c r="C417" i="3"/>
  <c r="B33" i="8"/>
  <c r="A15" i="7"/>
  <c r="A14" i="7"/>
  <c r="A13" i="7"/>
  <c r="A12" i="7"/>
  <c r="A11" i="7"/>
  <c r="A10" i="7"/>
  <c r="A9" i="7"/>
  <c r="A8" i="7"/>
  <c r="A7" i="7"/>
  <c r="A6" i="7"/>
  <c r="A5" i="7"/>
  <c r="C3" i="7"/>
  <c r="B3" i="7"/>
  <c r="A3" i="7"/>
  <c r="A4" i="7"/>
  <c r="D53" i="5"/>
  <c r="D54" i="5"/>
  <c r="D55" i="5"/>
  <c r="D52" i="5"/>
  <c r="B10" i="7"/>
  <c r="F10" i="5"/>
  <c r="F40" i="5"/>
  <c r="D50" i="5"/>
  <c r="D67" i="5"/>
  <c r="D69" i="5"/>
  <c r="D12" i="5"/>
  <c r="F26" i="5"/>
  <c r="D26" i="5"/>
  <c r="F28" i="5"/>
  <c r="F31" i="5"/>
  <c r="F44" i="5"/>
  <c r="D64" i="5"/>
  <c r="F7" i="5"/>
  <c r="F33" i="5"/>
  <c r="F39" i="5"/>
  <c r="D39" i="5"/>
  <c r="D42" i="5"/>
  <c r="D43" i="5"/>
  <c r="D47" i="5"/>
  <c r="D51" i="5"/>
  <c r="F58" i="5"/>
  <c r="D73" i="5"/>
  <c r="D10" i="5"/>
  <c r="F30" i="5"/>
  <c r="D30" i="5"/>
  <c r="D27" i="5"/>
  <c r="D44" i="5"/>
  <c r="F69" i="5"/>
  <c r="D72" i="5"/>
  <c r="F27" i="5"/>
  <c r="F42" i="5"/>
  <c r="D7" i="5"/>
  <c r="F43" i="5"/>
  <c r="F72" i="5"/>
  <c r="F5" i="5"/>
  <c r="D5" i="5"/>
  <c r="D33" i="5"/>
  <c r="D4" i="5"/>
  <c r="D22" i="5"/>
  <c r="F22" i="5"/>
  <c r="D25" i="5"/>
  <c r="F54" i="5"/>
  <c r="F64" i="5"/>
  <c r="D9" i="5"/>
  <c r="D66" i="5"/>
  <c r="D38" i="5"/>
  <c r="F21" i="5"/>
  <c r="F13" i="5"/>
  <c r="D13" i="5"/>
  <c r="D19" i="5"/>
  <c r="F49" i="5"/>
  <c r="D71" i="5"/>
  <c r="F67" i="5"/>
  <c r="F50" i="5"/>
  <c r="D32" i="5"/>
  <c r="F32" i="5"/>
  <c r="F19" i="5"/>
  <c r="D31" i="5"/>
  <c r="F11" i="5"/>
  <c r="F4" i="5"/>
  <c r="F9" i="5"/>
  <c r="C5" i="7"/>
  <c r="D35" i="5"/>
  <c r="F35" i="5"/>
  <c r="D63" i="5"/>
  <c r="F63" i="5"/>
  <c r="F53" i="5"/>
  <c r="D40" i="5"/>
  <c r="F71" i="5"/>
  <c r="F15" i="5"/>
  <c r="C10" i="7"/>
  <c r="D57" i="5"/>
  <c r="F52" i="5"/>
  <c r="D10" i="7"/>
  <c r="J52" i="5"/>
  <c r="G52" i="5"/>
  <c r="E10" i="7"/>
  <c r="C9" i="7"/>
  <c r="D49" i="5"/>
  <c r="D48" i="5"/>
  <c r="F48" i="5"/>
  <c r="F17" i="5"/>
  <c r="D17" i="5"/>
  <c r="F59" i="5"/>
  <c r="D59" i="5"/>
  <c r="D21" i="5"/>
  <c r="D46" i="5"/>
  <c r="F46" i="5"/>
  <c r="F73" i="5"/>
  <c r="D58" i="5"/>
  <c r="D60" i="5"/>
  <c r="D56" i="5"/>
  <c r="D70" i="5"/>
  <c r="F57" i="5"/>
  <c r="D8" i="5"/>
  <c r="D6" i="5"/>
  <c r="D3" i="5"/>
  <c r="F47" i="5"/>
  <c r="D23" i="5"/>
  <c r="F23" i="5"/>
  <c r="F45" i="5"/>
  <c r="D45" i="5"/>
  <c r="E374" i="3"/>
  <c r="G374" i="3"/>
  <c r="F29" i="5"/>
  <c r="D29" i="5"/>
  <c r="E87" i="3"/>
  <c r="G87" i="3"/>
  <c r="F3" i="5"/>
  <c r="F24" i="5"/>
  <c r="D24" i="5"/>
  <c r="C4" i="7"/>
  <c r="C13" i="7"/>
  <c r="D68" i="5"/>
  <c r="D65" i="5"/>
  <c r="F68" i="5"/>
  <c r="F6" i="5"/>
  <c r="F38" i="5"/>
  <c r="D15" i="5"/>
  <c r="F66" i="5"/>
  <c r="F12" i="5"/>
  <c r="D20" i="5"/>
  <c r="D34" i="5"/>
  <c r="D18" i="5"/>
  <c r="F20" i="5"/>
  <c r="F34" i="5"/>
  <c r="E423" i="3"/>
  <c r="G423" i="3"/>
  <c r="E402" i="3"/>
  <c r="G402" i="3"/>
  <c r="F60" i="5"/>
  <c r="D41" i="5"/>
  <c r="F41" i="5"/>
  <c r="E283" i="3"/>
  <c r="G283" i="3"/>
  <c r="E66" i="3"/>
  <c r="G66" i="3"/>
  <c r="E206" i="3"/>
  <c r="G206" i="3"/>
  <c r="E304" i="3"/>
  <c r="G304" i="3"/>
  <c r="E325" i="3"/>
  <c r="G325" i="3"/>
  <c r="G425" i="3"/>
  <c r="B11" i="7"/>
  <c r="J56" i="5"/>
  <c r="B7" i="7"/>
  <c r="J18" i="5"/>
  <c r="B13" i="7"/>
  <c r="F65" i="5"/>
  <c r="J65" i="5"/>
  <c r="C6" i="7"/>
  <c r="C22" i="8"/>
  <c r="D9" i="7"/>
  <c r="G48" i="5"/>
  <c r="E9" i="7"/>
  <c r="C7" i="7"/>
  <c r="F18" i="5"/>
  <c r="F15" i="8"/>
  <c r="D31" i="8"/>
  <c r="E31" i="8"/>
  <c r="F31" i="8"/>
  <c r="D4" i="7"/>
  <c r="G3" i="5"/>
  <c r="E4" i="7"/>
  <c r="J3" i="5"/>
  <c r="B4" i="7"/>
  <c r="B14" i="7"/>
  <c r="D62" i="5"/>
  <c r="D61" i="5"/>
  <c r="D37" i="5"/>
  <c r="D36" i="5"/>
  <c r="D16" i="5"/>
  <c r="D14" i="5"/>
  <c r="D75" i="5"/>
  <c r="B15" i="7"/>
  <c r="J70" i="5"/>
  <c r="D27" i="8"/>
  <c r="E27" i="8"/>
  <c r="F27" i="8"/>
  <c r="F11" i="8"/>
  <c r="F7" i="8"/>
  <c r="C23" i="8"/>
  <c r="D23" i="8"/>
  <c r="E23" i="8"/>
  <c r="F23" i="8"/>
  <c r="F16" i="5"/>
  <c r="F62" i="5"/>
  <c r="B5" i="7"/>
  <c r="J8" i="5"/>
  <c r="F8" i="5"/>
  <c r="C14" i="7"/>
  <c r="F70" i="5"/>
  <c r="E75" i="5"/>
  <c r="J48" i="5"/>
  <c r="B9" i="7"/>
  <c r="F37" i="5"/>
  <c r="F14" i="5"/>
  <c r="F12" i="8"/>
  <c r="D28" i="8"/>
  <c r="E28" i="8"/>
  <c r="F28" i="8"/>
  <c r="C11" i="7"/>
  <c r="F56" i="5"/>
  <c r="D6" i="7"/>
  <c r="G14" i="5"/>
  <c r="E6" i="7"/>
  <c r="C15" i="7"/>
  <c r="F75" i="5"/>
  <c r="D5" i="7"/>
  <c r="G8" i="5"/>
  <c r="E5" i="7"/>
  <c r="B8" i="7"/>
  <c r="J36" i="5"/>
  <c r="B12" i="7"/>
  <c r="J61" i="5"/>
  <c r="D22" i="8"/>
  <c r="E22" i="8"/>
  <c r="F22" i="8"/>
  <c r="F6" i="8"/>
  <c r="F13" i="8"/>
  <c r="D29" i="8"/>
  <c r="E29" i="8"/>
  <c r="F29" i="8"/>
  <c r="C8" i="7"/>
  <c r="F36" i="5"/>
  <c r="D14" i="7"/>
  <c r="G70" i="5"/>
  <c r="E14" i="7"/>
  <c r="C12" i="7"/>
  <c r="F61" i="5"/>
  <c r="G18" i="5"/>
  <c r="E7" i="7"/>
  <c r="D7" i="7"/>
  <c r="D24" i="8"/>
  <c r="E24" i="8"/>
  <c r="F24" i="8"/>
  <c r="F8" i="8"/>
  <c r="G65" i="5"/>
  <c r="E13" i="7"/>
  <c r="D13" i="7"/>
  <c r="G56" i="5"/>
  <c r="E11" i="7"/>
  <c r="D11" i="7"/>
  <c r="J14" i="5"/>
  <c r="J75" i="5"/>
  <c r="B6" i="7"/>
  <c r="D32" i="8"/>
  <c r="E32" i="8"/>
  <c r="F32" i="8"/>
  <c r="F16" i="8"/>
  <c r="F9" i="8"/>
  <c r="D25" i="8"/>
  <c r="E25" i="8"/>
  <c r="F25" i="8"/>
  <c r="K75" i="5"/>
  <c r="F14" i="8"/>
  <c r="D30" i="8"/>
  <c r="E30" i="8"/>
  <c r="F30" i="8"/>
  <c r="D26" i="8"/>
  <c r="E26" i="8"/>
  <c r="F26" i="8"/>
  <c r="F10" i="8"/>
  <c r="C33" i="8"/>
  <c r="D33" i="8"/>
  <c r="E33" i="8"/>
  <c r="D15" i="7"/>
  <c r="G75" i="5"/>
  <c r="E15" i="7"/>
  <c r="G36" i="5"/>
  <c r="E8" i="7"/>
  <c r="D8" i="7"/>
  <c r="F17" i="8"/>
  <c r="D12" i="7"/>
  <c r="G61" i="5"/>
  <c r="E12" i="7"/>
</calcChain>
</file>

<file path=xl/sharedStrings.xml><?xml version="1.0" encoding="utf-8"?>
<sst xmlns="http://schemas.openxmlformats.org/spreadsheetml/2006/main" count="1660" uniqueCount="913">
  <si>
    <t>Resource Links</t>
    <phoneticPr fontId="18" type="noConversion"/>
  </si>
  <si>
    <t>Resources</t>
    <phoneticPr fontId="18" type="noConversion"/>
  </si>
  <si>
    <t xml:space="preserve">The Association for Manufacturing Excellence (AME) is the premier not-for-profit organization dedicated to the journey of continuous improvement and enterprise excellence. AME’s membership is composed of a trusted network of volunteers who are committed to leveraging the practitioner-to-practitioner and company-to-company shared-learning experience. Through engaging workshops, plant tours, webinars, summits and industry-leading conferences, AME members are continually discovering and implementing new continuous improvement strategies and best practices. AME offers its members a multitude of valuable resources to help them stay abreast of current industry developments and improve the skills, competitiveness and overall success of their organizations. Join AME in leading the “renaissance of manufacturing in North America.” </t>
    <phoneticPr fontId="25" type="noConversion"/>
  </si>
  <si>
    <t>For more information, visit:</t>
    <phoneticPr fontId="25" type="noConversion"/>
  </si>
  <si>
    <t>www.ame.org.</t>
    <phoneticPr fontId="25" type="noConversion"/>
  </si>
  <si>
    <t xml:space="preserve">More information about the AME Excellence Award can be found at </t>
    <phoneticPr fontId="25" type="noConversion"/>
  </si>
  <si>
    <t xml:space="preserve">About AME </t>
    <phoneticPr fontId="25" type="noConversion"/>
  </si>
  <si>
    <t>The recipients’ drive manifests in insightful continuous improvement strategies, innovative practices and inspired teamwork initiatives from which any organization can learn.</t>
    <phoneticPr fontId="25" type="noConversion"/>
  </si>
  <si>
    <t xml:space="preserve">The AME Excellence Award is bestowed on manufacturers who demonstrate excellence in manufacturing and business improvement practices. The process starts with a review of an Achievement Report (the applicant’s improvement story).  Sites that score high enough merit a site visit where an assessment team performs a rigorous review of the applicant’s improvement practices. All applicants receive a feedback report on ways they can improve more effectively. </t>
    <phoneticPr fontId="25" type="noConversion"/>
  </si>
  <si>
    <t xml:space="preserve">Once you’ve assessed your company using the Lean Sensei, AME is here to help you address them. AME offers training on lean and continuous improvement throughout the year both online and in-person, and we have a vibrant community of practitioners on the continuous improvement journey. The AME Annual Conference is also an outstanding learning opportunity to interact directly with practitioners from around the world, all striving to find ways to improve more effectively. </t>
    <phoneticPr fontId="25" type="noConversion"/>
  </si>
  <si>
    <t>About the AME Excellence Award</t>
    <phoneticPr fontId="25" type="noConversion"/>
  </si>
  <si>
    <t xml:space="preserve">Column 1 – Cut and paste the sub-category question and place your letter grade next to the question.
Column 2 – Visual proof – Take a picture of your accomplishments and place them in this column.
Column 3 – Written proof –   This is a written explanation of proof that you have achieved a high level for this question. 
Column 4 – Benchmarks – AME is one possible source to find best practices that can help you come up with companies that are excellent for each area. 
Column 5 – Gaps – Document opportunities for improvement related to this area.
Column 6 – Owner – Assign individuals or teams to come up with actions related to each question.
</t>
    <phoneticPr fontId="25" type="noConversion"/>
  </si>
  <si>
    <t xml:space="preserve">Addressing gaps identified by the AME Lean Sensei </t>
    <phoneticPr fontId="25" type="noConversion"/>
  </si>
  <si>
    <t xml:space="preserve">One of the best ways that has been used to document and engage your workforce in this process is to designate a wall in your plant as the “World-Class Assessment Wall.” Below you will see an example of this wall. You will be building a spreadsheet-type matrix on the wall. 
</t>
    <phoneticPr fontId="25" type="noConversion"/>
  </si>
  <si>
    <t xml:space="preserve">Virtual and visual    </t>
    <phoneticPr fontId="25" type="noConversion"/>
  </si>
  <si>
    <t>The letter scoring is the easy part of the AME Lean Sensei. To truly get the most benefit from the tool you must take the next step. You will see that each question has an area to document proof (for grades B or greater) and an area to document gaps (for grades C or below). The overall score is not important; there is no final destination relative to improvement practices.</t>
    <phoneticPr fontId="25" type="noConversion"/>
  </si>
  <si>
    <t>How to get the most from this tool</t>
    <phoneticPr fontId="25" type="noConversion"/>
  </si>
  <si>
    <t>Have 5 to 10 key staff members or key knowledgeable associates come together in one room. Include people who have little to do with direct responsibilities for your improvement program activities. Discuss each question and arrive at a letter grade for each answer. The AME Lean Sensei should be used as a systematic process for your team to improve. It is not a survey to be given to all employees but should be used by a team that has some familiarity with basic lean principles.   
A+ = Best in class – World-class benchmark 
A   = Excellent  - Sustainable with great results
B   = Good results – Definitely going in the right direction
C  = On the journey - Some process gaps but striving for improvement
D = More gaps than achievements – Definite area for improvement
F     = No achievements in this area – No process documented or followed</t>
    <phoneticPr fontId="25" type="noConversion"/>
  </si>
  <si>
    <t xml:space="preserve">Once you select a letter grade for every question, AME Lean Sensei will populate the dashboard and report card automatically. With this information, you can easily see your improvement maturity strengths and weaknesses. </t>
    <phoneticPr fontId="25" type="noConversion"/>
  </si>
  <si>
    <t>Non Negotiable List</t>
  </si>
  <si>
    <t>Enterprise Sustainability</t>
  </si>
  <si>
    <t>Spin the Wheel of Waste</t>
  </si>
  <si>
    <t>Shipping KPI boards in Use</t>
  </si>
  <si>
    <t>Point of Use Materials</t>
  </si>
  <si>
    <t>Visual Trigger Systems</t>
  </si>
  <si>
    <t>Bar Coding or Technology in warehousing</t>
  </si>
  <si>
    <t>Kanban</t>
  </si>
  <si>
    <t>SMED - Single Minute Exchange of Die</t>
  </si>
  <si>
    <t>Customer and Supplier Relationship between inter-company departments</t>
  </si>
  <si>
    <t>Visual and Virtual Management</t>
  </si>
  <si>
    <t>Cross-Training in the Office</t>
  </si>
  <si>
    <t>DFMA - Design for Manufacturing Analysis</t>
  </si>
  <si>
    <t>Elimination of Waste in Design</t>
  </si>
  <si>
    <t>Supplier Scorecards</t>
  </si>
  <si>
    <t>Kaizen with Suppliers</t>
  </si>
  <si>
    <t>A3's with Suppliers</t>
  </si>
  <si>
    <t>Visual Recycling Program</t>
  </si>
  <si>
    <t>Visual Scrap Reduction Program</t>
  </si>
  <si>
    <t>Key Customer Metrics</t>
  </si>
  <si>
    <t>Sales Playbook</t>
  </si>
  <si>
    <t>Quality Manual</t>
  </si>
  <si>
    <t xml:space="preserve">5 Why </t>
  </si>
  <si>
    <t>Customer Scorecards</t>
  </si>
  <si>
    <t>Preferred Supplier Awards</t>
  </si>
  <si>
    <t>Trend Chart showing Inventory Turns</t>
  </si>
  <si>
    <t>Continuous Flow</t>
  </si>
  <si>
    <t>Elimination of downtime due to Part Shortages</t>
  </si>
  <si>
    <t>Market Analysis</t>
  </si>
  <si>
    <t>Customer Profiles</t>
  </si>
  <si>
    <t>Value Streams in Sales</t>
  </si>
  <si>
    <t>Leader standard work</t>
  </si>
  <si>
    <t>Cross-Training</t>
  </si>
  <si>
    <t>ISO 14000</t>
  </si>
  <si>
    <t>Safety Plays Bingo</t>
  </si>
  <si>
    <t>Visual Cross-Training Program</t>
  </si>
  <si>
    <t>Cross-Training Matrices</t>
  </si>
  <si>
    <t>Service Levels - Excellent</t>
  </si>
  <si>
    <t>Service Levels - On the Journey</t>
  </si>
  <si>
    <t xml:space="preserve">Service Levels - Needs Improvement </t>
  </si>
  <si>
    <t>Does not use the concept of takt time to set production rate or surface problems.  Push systems in place, generally with batch processing practiced.  (F) No idea what takt time means with frequent scheduling, interruptions and expedites.</t>
  </si>
  <si>
    <t xml:space="preserve">We use reasonable precautions, including appropriate technical, administrative, and physical procedures, to protect personal information from loss, misuse, or alteration. When we contract with other companies to provide us with services, we only share personal information with those that we believe share our commitment to privacy and information security. However, we are not responsible for any breach of security or for the actions of these parties. </t>
  </si>
  <si>
    <t xml:space="preserve">Due to the design of the Internet and other factors outside our control, we cannot guarantee that communications between you and our servers will be free from unauthorized access by third parties. </t>
  </si>
  <si>
    <t xml:space="preserve">Privacy for Those Under 18 Years of Age </t>
  </si>
  <si>
    <t xml:space="preserve">The Association for Manufacturing Excellence's web sites are not intended for use by minors under the age of 18. No one under the age of 18 should provide any personal information or participate in any forums or online discussions. Minors under the age of 18 are prohibited from making purchases, including subscriptions, on our sites. Please discourage your children from providing any personal information about themselves to anyone in any public discussion areas. </t>
  </si>
  <si>
    <t xml:space="preserve">Terms of Use </t>
  </si>
  <si>
    <t>TOTAL Points</t>
    <phoneticPr fontId="25" type="noConversion"/>
  </si>
  <si>
    <t>TOTAL Points</t>
    <phoneticPr fontId="25" type="noConversion"/>
  </si>
  <si>
    <t>Difference from Award Recipient Average Points</t>
    <phoneticPr fontId="25" type="noConversion"/>
  </si>
  <si>
    <t xml:space="preserve">Information We Share with Third Parties </t>
  </si>
  <si>
    <t>Self Directed Work Team</t>
  </si>
  <si>
    <t>Critical Thinking Training</t>
  </si>
  <si>
    <t>ESOL Training</t>
  </si>
  <si>
    <t>Lean Certification</t>
  </si>
  <si>
    <t>Safety Committee</t>
  </si>
  <si>
    <t>Rattlesnake Hunts</t>
  </si>
  <si>
    <t>Ergonomic Training</t>
  </si>
  <si>
    <t xml:space="preserve">We provide contact lists to third party companies that we have employed to provide us with specialized services, including customer service, subscription fulfillment, advertising sales, sponsorships, grants, research, statistical analysis, list cleansing, postal mailings, email and fax deployment, telemarketing, and other information services. In compliance with privacy laws, we also provide our opt out lists to those third party companies so that they can be suppressed from the communications those companies send on Association for Manufacturing Excellence’s behalf. We only deal with third party companies whom we believe share our commitment to privacy and who will keep your information secure. Certain information, such as your password and credit card information, is never disclosed in any form whatsoever to any outside party. </t>
  </si>
  <si>
    <t xml:space="preserve">Information Transfer </t>
  </si>
  <si>
    <t>Do Not Enter Data on this Sheet, it will Autopopulate</t>
    <phoneticPr fontId="25" type="noConversion"/>
  </si>
  <si>
    <t>Input Needed</t>
    <phoneticPr fontId="18" type="noConversion"/>
  </si>
  <si>
    <t xml:space="preserve">By using any of our websites, you consent to our use of your contact information as it is outlined in this privacy statement. The Association for Manufacturing Excellence reserves the right to access and disclose personally identifiable information to comply with applicable laws, lawful government requests and any orders of the court. Any changes of our privacy statement, we will post on this page. Users are encouraged to review this page for any changes. Your continued use of this site constitutes your acceptance of this entire privacy statement. </t>
  </si>
  <si>
    <t xml:space="preserve">How to Reach Us </t>
  </si>
  <si>
    <t xml:space="preserve">If your browser is set to allow cookies, we may store small amounts of information on your computer about what parts of our websites you have visited and what features you like best. We may then tailor the content you see to match your interests. We also may use cookies to identify members so that they don't have to re-enter their usernames and passwords. </t>
  </si>
  <si>
    <t xml:space="preserve">The cookies we store on your computer are not accessible on any other companies' websites. Most browsers allow you to modify your security to accept or reject cookies. You need not have cookies turned on to visit our site, but without them, your access to some areas may be limited and custom navigation may not be available to you. </t>
  </si>
  <si>
    <t xml:space="preserve">Pixel Tags </t>
  </si>
  <si>
    <t xml:space="preserve">The Association for Manufacturing Excellence (AME) considers your privacy important. We are committed to protecting the privacy of all those who provide us with their contact information while using our information, products, events, or services. This policy describes the ways that personally identifiable and anonymous information about our publication subscribers, online media and website product users, and event registrants is collected, how that information might be shared, and how someone can request changes to the way their personal information is used or shared. This privacy statement applies to websites operated by or on behalf of the Association for Manufacturing Excellence, its departments and affiliated organizations. </t>
  </si>
  <si>
    <t xml:space="preserve">Information You Volunteer </t>
  </si>
  <si>
    <t>DoubleClick Campaign Manager integration</t>
  </si>
  <si>
    <t xml:space="preserve">You can opt-out of the Google Analytics Advertiser Features, including through Ads Settings, Ad Settings for mobile apps, or any other available means (for example, the NAI's consumer opt- out). Opt out here: https://tools.google.com/dlpage/gaoptout/ </t>
  </si>
  <si>
    <t xml:space="preserve">Cookies </t>
  </si>
  <si>
    <t xml:space="preserve">The Association for Manufacturing Excellence is not responsible for the information you volunteer about yourself in discussions in our forums or in publicly accessible interactions or via the conference meeting app. To view or change your member profile, please return to the Association for Manufacturing Excellence’s website where you registered. </t>
  </si>
  <si>
    <t xml:space="preserve">Anonymous Information We Collect </t>
  </si>
  <si>
    <t>Formal and effective program from the top for vision, strategy, and objective creation with a robust level of catchball horizontally and vertically for alignment.  Clear focus on the "critical few" breakthrough strategic initiatives which are cascaded from the top all the way down and across the organization.  Employees understand how their work relates to company objectives/strategies.</t>
  </si>
  <si>
    <t>Date:</t>
    <phoneticPr fontId="18" type="noConversion"/>
  </si>
  <si>
    <t>C</t>
    <phoneticPr fontId="18" type="noConversion"/>
  </si>
  <si>
    <t>Dashboard</t>
    <phoneticPr fontId="25" type="noConversion"/>
  </si>
  <si>
    <t>Totals</t>
    <phoneticPr fontId="25" type="noConversion"/>
  </si>
  <si>
    <t xml:space="preserve">ASSOCIATION FOR MANUFACTURING EXCELLENCE PRIVACY STATEMENT </t>
  </si>
  <si>
    <t xml:space="preserve">Scope </t>
  </si>
  <si>
    <t xml:space="preserve">Association for Manufacturing Excellence is based in the United States of America. Any information you provide may be stored and maintained in a secure database in the United States or transferred to a secure database outside the United States. In the case of a change of ownership or a merger involving Association for Manufacturing Excellence or any organization or business that is part Association for Manufacturing Excellence, your contact information associated with that business would be one of those transferred assets. </t>
  </si>
  <si>
    <t xml:space="preserve">How We Keep Your Information Secure </t>
  </si>
  <si>
    <t xml:space="preserve">We may use your contact information for any of the following reasons: </t>
  </si>
  <si>
    <t xml:space="preserve">Like many websites, the Association for Manufacturing Excellence, may use pixel tags, also known as web beacons, clear gifs, or web bugs. Pixel tags help us improve our understanding of our web traffic and visitor behavior, as well as gauge the response to our promotional efforts. This information is non-personally identifiable and is used for an aggregate picture of how visitors use our site. If you wish, you may disable pixel tags by setting your browser to omit images and disable Javascript. </t>
  </si>
  <si>
    <t xml:space="preserve">How We Use Your Contact Information </t>
  </si>
  <si>
    <t>Elimination of the waste (Expedite)</t>
    <phoneticPr fontId="18" type="noConversion"/>
  </si>
  <si>
    <t>Kanban at the Lowest levels possible</t>
    <phoneticPr fontId="18" type="noConversion"/>
  </si>
  <si>
    <t>Lean Accounting</t>
    <phoneticPr fontId="18" type="noConversion"/>
  </si>
  <si>
    <t xml:space="preserve">Accounting Metrics </t>
    <phoneticPr fontId="18" type="noConversion"/>
  </si>
  <si>
    <t>Difference %</t>
  </si>
  <si>
    <t>Business Operations</t>
  </si>
  <si>
    <t>Supplier Development &amp; Procurement</t>
  </si>
  <si>
    <t>ISO Integration with LEAN</t>
    <phoneticPr fontId="18" type="noConversion"/>
  </si>
  <si>
    <t>A3 Closed Loop System</t>
    <phoneticPr fontId="18" type="noConversion"/>
  </si>
  <si>
    <t>Quality Alert System</t>
    <phoneticPr fontId="18" type="noConversion"/>
  </si>
  <si>
    <t>Visual Work Instructions</t>
    <phoneticPr fontId="18" type="noConversion"/>
  </si>
  <si>
    <t>Process Focused improvement</t>
    <phoneticPr fontId="18" type="noConversion"/>
  </si>
  <si>
    <t>Never Check your own Work</t>
    <phoneticPr fontId="18" type="noConversion"/>
  </si>
  <si>
    <t>Six Sigma</t>
    <phoneticPr fontId="18" type="noConversion"/>
  </si>
  <si>
    <t>Cause and Effect Diagrams</t>
    <phoneticPr fontId="18" type="noConversion"/>
  </si>
  <si>
    <t>Bottleneck Visibility</t>
    <phoneticPr fontId="18" type="noConversion"/>
  </si>
  <si>
    <t>Playbooks</t>
    <phoneticPr fontId="18" type="noConversion"/>
  </si>
  <si>
    <t>Roles and Responsibilities</t>
    <phoneticPr fontId="18" type="noConversion"/>
  </si>
  <si>
    <t>SIPOC of your Job</t>
    <phoneticPr fontId="18" type="noConversion"/>
  </si>
  <si>
    <t>TPI - Transactional Process Improvement</t>
    <phoneticPr fontId="18" type="noConversion"/>
  </si>
  <si>
    <t>Visual Triggers in the Office</t>
    <phoneticPr fontId="18" type="noConversion"/>
  </si>
  <si>
    <t xml:space="preserve">We use cookies and other Internet technologies to enrich your online experience by managing our website and email programs. Our cookies do not contain any information, in itself, that is personally identifiable. </t>
  </si>
  <si>
    <t>AME has enabled the following Google Analytics Display features to better help us analyze what interests our site visitors:</t>
  </si>
  <si>
    <t>Demographics and Interest reporting</t>
  </si>
  <si>
    <t xml:space="preserve">Remarketing, GDN Impression Reporting </t>
  </si>
  <si>
    <t xml:space="preserve">Personally identifiable information is information that can identify you, such as your full name, email address, postal address, telephone number, and fax number. We collect personally identifiable information that you choose to provide to us when you become a member, register for a conference, seminar or other event; sign up for email newsletters; participate in surveys, register for a webinar, sign up for a free AME.org account or otherwise communicate with us. When you provide this information to us, you are no longer anonymous. We also may receive information about you from other sources and add it to the information you have provided to us. If you purchase products or services on our website or through one of our printed forms, you may choose to provide us with your credit card information. </t>
  </si>
  <si>
    <t>Supplier Audits and Assessments</t>
    <phoneticPr fontId="18" type="noConversion"/>
  </si>
  <si>
    <t>Key Supplier List and metrics</t>
    <phoneticPr fontId="18" type="noConversion"/>
  </si>
  <si>
    <t>Preferred Supplier Rating Program</t>
    <phoneticPr fontId="18" type="noConversion"/>
  </si>
  <si>
    <t>Supplier Development</t>
    <phoneticPr fontId="18" type="noConversion"/>
  </si>
  <si>
    <t>Supplier Kanban</t>
    <phoneticPr fontId="18" type="noConversion"/>
  </si>
  <si>
    <t>Supplier Visual trigger Systems</t>
    <phoneticPr fontId="18" type="noConversion"/>
  </si>
  <si>
    <t>Value in the Eyes of the Customers</t>
    <phoneticPr fontId="18" type="noConversion"/>
  </si>
  <si>
    <t>Solar or Alternative Power Sources</t>
    <phoneticPr fontId="18" type="noConversion"/>
  </si>
  <si>
    <t>5S Program</t>
    <phoneticPr fontId="18" type="noConversion"/>
  </si>
  <si>
    <t>Waste Scavenger Hunts</t>
    <phoneticPr fontId="18" type="noConversion"/>
  </si>
  <si>
    <t>Golden Ticket Program</t>
    <phoneticPr fontId="18" type="noConversion"/>
  </si>
  <si>
    <t>Shipping Playbook - Processes Mapped</t>
    <phoneticPr fontId="18" type="noConversion"/>
  </si>
  <si>
    <t>Standard Work in Shipping</t>
    <phoneticPr fontId="18" type="noConversion"/>
  </si>
  <si>
    <t>CTQ - critical to quality - Tree</t>
    <phoneticPr fontId="18" type="noConversion"/>
  </si>
  <si>
    <t>Root Cause  / Countermeasure</t>
    <phoneticPr fontId="18" type="noConversion"/>
  </si>
  <si>
    <t>Point of Use Materials</t>
    <phoneticPr fontId="18" type="noConversion"/>
  </si>
  <si>
    <t>Visual Trigger Systems</t>
    <phoneticPr fontId="18" type="noConversion"/>
  </si>
  <si>
    <t>Waterspider / Material Handler Roles and Responsibilities</t>
    <phoneticPr fontId="18" type="noConversion"/>
  </si>
  <si>
    <t xml:space="preserve">Point of Use </t>
    <phoneticPr fontId="18" type="noConversion"/>
  </si>
  <si>
    <t>Standard Work vs. Work Standards</t>
    <phoneticPr fontId="18" type="noConversion"/>
  </si>
  <si>
    <t>Mixed Model Scheduling</t>
  </si>
  <si>
    <t>OEE</t>
  </si>
  <si>
    <t>Help Chain</t>
  </si>
  <si>
    <t>Making Problems Ugly</t>
  </si>
  <si>
    <t>Gemba Management</t>
  </si>
  <si>
    <t>Making Material Flow</t>
  </si>
  <si>
    <t>Material and Information Diagrams</t>
  </si>
  <si>
    <t>Takt Time</t>
    <phoneticPr fontId="18" type="noConversion"/>
  </si>
  <si>
    <t>Customer Profiles</t>
    <phoneticPr fontId="18" type="noConversion"/>
  </si>
  <si>
    <t>Customer Awards Received</t>
    <phoneticPr fontId="18" type="noConversion"/>
  </si>
  <si>
    <t>Defined Critical Customer Criteria</t>
    <phoneticPr fontId="18" type="noConversion"/>
  </si>
  <si>
    <t>Customer Surveys</t>
    <phoneticPr fontId="18" type="noConversion"/>
  </si>
  <si>
    <t xml:space="preserve">Stakeholder Analysis </t>
    <phoneticPr fontId="18" type="noConversion"/>
  </si>
  <si>
    <t>A3 Program</t>
    <phoneticPr fontId="18" type="noConversion"/>
  </si>
  <si>
    <t>Fishbone / Ishikawa Diagrams</t>
    <phoneticPr fontId="18" type="noConversion"/>
  </si>
  <si>
    <t>5W's and 1H</t>
    <phoneticPr fontId="18" type="noConversion"/>
  </si>
  <si>
    <t>Critical to Quality Criteria</t>
    <phoneticPr fontId="18" type="noConversion"/>
  </si>
  <si>
    <t>Kaizen with Customers</t>
    <phoneticPr fontId="18" type="noConversion"/>
  </si>
  <si>
    <t>Stakeholder Analysis</t>
    <phoneticPr fontId="18" type="noConversion"/>
  </si>
  <si>
    <t>Productivity Metrics</t>
    <phoneticPr fontId="18" type="noConversion"/>
  </si>
  <si>
    <t>Elimination of the Culture Killer called Layoffs by Driving Sales growth</t>
    <phoneticPr fontId="18" type="noConversion"/>
  </si>
  <si>
    <t xml:space="preserve">Customer Satisfaction metrics </t>
    <phoneticPr fontId="18" type="noConversion"/>
  </si>
  <si>
    <t>Lead Time tracking and Improvement using Value Stream Mapping</t>
    <phoneticPr fontId="18" type="noConversion"/>
  </si>
  <si>
    <t>SIPOC for each Department</t>
    <phoneticPr fontId="18" type="noConversion"/>
  </si>
  <si>
    <t>Rattlesnake Hunts in the Office</t>
    <phoneticPr fontId="18" type="noConversion"/>
  </si>
  <si>
    <t>Elimination of Silos</t>
    <phoneticPr fontId="18" type="noConversion"/>
  </si>
  <si>
    <t>Gemba Walks</t>
    <phoneticPr fontId="18" type="noConversion"/>
  </si>
  <si>
    <t>Statistical Control</t>
    <phoneticPr fontId="18" type="noConversion"/>
  </si>
  <si>
    <t xml:space="preserve">Quality at the Source </t>
    <phoneticPr fontId="18" type="noConversion"/>
  </si>
  <si>
    <t>Plan - Do - Check - Act</t>
    <phoneticPr fontId="18" type="noConversion"/>
  </si>
  <si>
    <t>Value Stream Mapping</t>
    <phoneticPr fontId="18" type="noConversion"/>
  </si>
  <si>
    <t>One Page Strategic Plan</t>
    <phoneticPr fontId="18" type="noConversion"/>
  </si>
  <si>
    <t>Company Vision, Mission, Values</t>
    <phoneticPr fontId="18" type="noConversion"/>
  </si>
  <si>
    <t>Creating an AIP - Annual Improvement Plan</t>
    <phoneticPr fontId="18" type="noConversion"/>
  </si>
  <si>
    <t xml:space="preserve">Visual Management </t>
    <phoneticPr fontId="18" type="noConversion"/>
  </si>
  <si>
    <t>Key Performance Indicators</t>
    <phoneticPr fontId="18" type="noConversion"/>
  </si>
  <si>
    <t>Gemba Leadership</t>
    <phoneticPr fontId="18" type="noConversion"/>
  </si>
  <si>
    <t>Gemba Walks</t>
    <phoneticPr fontId="18" type="noConversion"/>
  </si>
  <si>
    <t>Leader Standard Work</t>
    <phoneticPr fontId="18" type="noConversion"/>
  </si>
  <si>
    <t>Process Mapping</t>
    <phoneticPr fontId="18" type="noConversion"/>
  </si>
  <si>
    <t>4M Leadership</t>
    <phoneticPr fontId="18" type="noConversion"/>
  </si>
  <si>
    <t>Manufacturing Leadership Program</t>
    <phoneticPr fontId="18" type="noConversion"/>
  </si>
  <si>
    <t>Morning Meetings</t>
    <phoneticPr fontId="18" type="noConversion"/>
  </si>
  <si>
    <t xml:space="preserve">Employee Engagement </t>
    <phoneticPr fontId="18" type="noConversion"/>
  </si>
  <si>
    <t>Continuous Improvement System / Process</t>
    <phoneticPr fontId="18" type="noConversion"/>
  </si>
  <si>
    <t>Kaizen</t>
    <phoneticPr fontId="18" type="noConversion"/>
  </si>
  <si>
    <t>Team Training</t>
    <phoneticPr fontId="18" type="noConversion"/>
  </si>
  <si>
    <t>Mentoring Program</t>
    <phoneticPr fontId="18" type="noConversion"/>
  </si>
  <si>
    <t>Manpower Motivators</t>
    <phoneticPr fontId="18" type="noConversion"/>
  </si>
  <si>
    <t>Career Paths</t>
    <phoneticPr fontId="18" type="noConversion"/>
  </si>
  <si>
    <t>Capacity visibility in the office</t>
  </si>
  <si>
    <t>Creation of Flow through the Value Stream</t>
  </si>
  <si>
    <t>Customer pull vs. push</t>
  </si>
  <si>
    <t>Capacity management</t>
  </si>
  <si>
    <t>Minimum Viable Product</t>
  </si>
  <si>
    <t>Rapid Experimentation Practices</t>
  </si>
  <si>
    <t>Agile Software Development</t>
  </si>
  <si>
    <t xml:space="preserve">Agile Software Development </t>
  </si>
  <si>
    <t>Tiered Daily Management</t>
  </si>
  <si>
    <t>Coaching Skills</t>
  </si>
  <si>
    <t>Visual Management</t>
  </si>
  <si>
    <t xml:space="preserve">Team Building </t>
    <phoneticPr fontId="18" type="noConversion"/>
  </si>
  <si>
    <t>Onboarding Program / Process</t>
    <phoneticPr fontId="18" type="noConversion"/>
  </si>
  <si>
    <t>Key Performance Indicator Boards</t>
    <phoneticPr fontId="18" type="noConversion"/>
  </si>
  <si>
    <t>Value Stream Map Training and Systems</t>
    <phoneticPr fontId="18" type="noConversion"/>
  </si>
  <si>
    <t>5S in the Office</t>
    <phoneticPr fontId="18" type="noConversion"/>
  </si>
  <si>
    <t>Pipeline of Work Visibility and Triggers</t>
    <phoneticPr fontId="18" type="noConversion"/>
  </si>
  <si>
    <t>Playbooks for each Job and Department</t>
    <phoneticPr fontId="18" type="noConversion"/>
  </si>
  <si>
    <t>Phase gate Pipeline visibility</t>
    <phoneticPr fontId="18" type="noConversion"/>
  </si>
  <si>
    <t>Voice of the Customer</t>
    <phoneticPr fontId="18" type="noConversion"/>
  </si>
  <si>
    <t>Lean PDS - Product Delivery System</t>
    <phoneticPr fontId="18" type="noConversion"/>
  </si>
  <si>
    <t>Design Kaizen with Suppliers</t>
    <phoneticPr fontId="18" type="noConversion"/>
  </si>
  <si>
    <t>Design Kaizen with Customers</t>
    <phoneticPr fontId="18" type="noConversion"/>
  </si>
  <si>
    <t xml:space="preserve">Voice of the Customer </t>
    <phoneticPr fontId="18" type="noConversion"/>
  </si>
  <si>
    <t>DMAIC - (Define - Measure-Analyze-Improve-Control)</t>
    <phoneticPr fontId="18" type="noConversion"/>
  </si>
  <si>
    <t>FMEA - Failure Mode Effect Analysis</t>
    <phoneticPr fontId="18" type="noConversion"/>
  </si>
  <si>
    <t>Key Performance Indicators in Design</t>
    <phoneticPr fontId="18" type="noConversion"/>
  </si>
  <si>
    <t>Lockout / Tagout Program</t>
    <phoneticPr fontId="18" type="noConversion"/>
  </si>
  <si>
    <t>More than Mandatory Training</t>
    <phoneticPr fontId="18" type="noConversion"/>
  </si>
  <si>
    <t>Enterprise Sustainability</t>
    <phoneticPr fontId="18" type="noConversion"/>
  </si>
  <si>
    <t>Lean and Green</t>
    <phoneticPr fontId="18" type="noConversion"/>
  </si>
  <si>
    <t>Performance Management Techniques</t>
  </si>
  <si>
    <t>Employee Idea Systems</t>
  </si>
  <si>
    <t>Reward and Recognition Programs</t>
  </si>
  <si>
    <t>Ergonomic Audits</t>
  </si>
  <si>
    <t>Recycle/Re-use/Returnable programs</t>
  </si>
  <si>
    <t>8 Wastes Training</t>
  </si>
  <si>
    <t>Visual Systems</t>
  </si>
  <si>
    <t>FMEA</t>
  </si>
  <si>
    <t>DOE</t>
  </si>
  <si>
    <t>Six Sigma</t>
  </si>
  <si>
    <t>Variation Reduction</t>
  </si>
  <si>
    <t>Poka-Yoke</t>
  </si>
  <si>
    <t>Jidoka</t>
  </si>
  <si>
    <t>Andons</t>
  </si>
  <si>
    <t>PFEP</t>
  </si>
  <si>
    <t>Lean Supply Chain</t>
  </si>
  <si>
    <t>Pull Systems/Kanban</t>
  </si>
  <si>
    <t>Vendor Managed Inventory</t>
  </si>
  <si>
    <t>Breadman Programs</t>
  </si>
  <si>
    <t>Supermarkets</t>
  </si>
  <si>
    <t>One Piece Flow</t>
  </si>
  <si>
    <t>Standard Work-in-Process</t>
  </si>
  <si>
    <t>Material Handling Systems</t>
  </si>
  <si>
    <t>Scheduled Delivery Routes</t>
  </si>
  <si>
    <t>DFMA</t>
  </si>
  <si>
    <t>Pull Production</t>
  </si>
  <si>
    <t>Standardized Work methods and tools</t>
  </si>
  <si>
    <t>Time Studies</t>
  </si>
  <si>
    <t>Pull Systems: MTS, MTO and mixed</t>
  </si>
  <si>
    <t>Kanban Systems</t>
  </si>
  <si>
    <t>Value Stream Mapping</t>
  </si>
  <si>
    <t>Takt Time</t>
  </si>
  <si>
    <t>Heijunka</t>
  </si>
  <si>
    <t>Continuous Improvement- Excellent</t>
  </si>
  <si>
    <t>Continuous Improvement - On the Journey</t>
  </si>
  <si>
    <t xml:space="preserve">Continuous Improvement - Needs Improvement </t>
  </si>
  <si>
    <t xml:space="preserve">Human and Organizational Development - 150 pts. </t>
  </si>
  <si>
    <t xml:space="preserve">Management System - 150 pts. </t>
  </si>
  <si>
    <t>Morale - Excellent</t>
  </si>
  <si>
    <t>Morale - On the Journey</t>
  </si>
  <si>
    <t xml:space="preserve">Morale - Needs Improvement </t>
  </si>
  <si>
    <t>Problem Solving - Excellent</t>
  </si>
  <si>
    <t>Problem Solving - On the Journey</t>
  </si>
  <si>
    <t xml:space="preserve">Problem Solving - Needs Improvement </t>
  </si>
  <si>
    <t>TPM checklists</t>
  </si>
  <si>
    <t>Sustaining 5S</t>
  </si>
  <si>
    <t>5S Checklists and Audits</t>
  </si>
  <si>
    <t>One Touch Exchange of Die</t>
  </si>
  <si>
    <t>Work Balance</t>
    <phoneticPr fontId="18" type="noConversion"/>
  </si>
  <si>
    <t xml:space="preserve">Vending systems or Supplier controlled Supply </t>
    <phoneticPr fontId="18" type="noConversion"/>
  </si>
  <si>
    <t xml:space="preserve">Project Management </t>
    <phoneticPr fontId="18" type="noConversion"/>
  </si>
  <si>
    <t>Kata</t>
    <phoneticPr fontId="18" type="noConversion"/>
  </si>
  <si>
    <t>Heijunka</t>
    <phoneticPr fontId="18" type="noConversion"/>
  </si>
  <si>
    <t>Level Loading</t>
    <phoneticPr fontId="18" type="noConversion"/>
  </si>
  <si>
    <t>TPM - Total Preventative Maintenance</t>
    <phoneticPr fontId="18" type="noConversion"/>
  </si>
  <si>
    <t>Autonomous Maintenance</t>
    <phoneticPr fontId="18" type="noConversion"/>
  </si>
  <si>
    <t>Visual TPM systems</t>
    <phoneticPr fontId="18" type="noConversion"/>
  </si>
  <si>
    <t>Technical Training Program</t>
    <phoneticPr fontId="18" type="noConversion"/>
  </si>
  <si>
    <t>Visual Management</t>
    <phoneticPr fontId="18" type="noConversion"/>
  </si>
  <si>
    <t xml:space="preserve"> +QDIP - Safety, Quality, Delivery, Improvement / Inventory, Productivity</t>
    <phoneticPr fontId="18" type="noConversion"/>
  </si>
  <si>
    <t>Value Stream Mapping</t>
    <phoneticPr fontId="18" type="noConversion"/>
  </si>
  <si>
    <t>Quality Stream Mapping</t>
    <phoneticPr fontId="18" type="noConversion"/>
  </si>
  <si>
    <t>5S Closed Loop System</t>
    <phoneticPr fontId="18" type="noConversion"/>
  </si>
  <si>
    <t>Quick Change Over</t>
    <phoneticPr fontId="18" type="noConversion"/>
  </si>
  <si>
    <t>Lego Layout</t>
    <phoneticPr fontId="18" type="noConversion"/>
  </si>
  <si>
    <t>Spaghetti Charts</t>
    <phoneticPr fontId="18" type="noConversion"/>
  </si>
  <si>
    <t>8 Wastes in the Office training</t>
    <phoneticPr fontId="18" type="noConversion"/>
  </si>
  <si>
    <t>Company Vision, Mission, Values</t>
    <phoneticPr fontId="18" type="noConversion"/>
  </si>
  <si>
    <t xml:space="preserve">Making Developing People Job 1 in Lean (Webinar) </t>
  </si>
  <si>
    <t>The Role of Sales in a Lean Enterprise (Webinar)</t>
  </si>
  <si>
    <t xml:space="preserve">How to Sustain Your 5S Improvements (Webinar) </t>
  </si>
  <si>
    <t>Making Daily Kaizen a Success (Webinar)</t>
  </si>
  <si>
    <t>Leadership - Making Lean A Success (Webinar)</t>
  </si>
  <si>
    <t xml:space="preserve">Migrating from Batch to Continuous Improvement </t>
  </si>
  <si>
    <t xml:space="preserve">3P Product Design: Innovating with Lean Tools (Webinar) </t>
  </si>
  <si>
    <t>Visual feedback/accountability</t>
  </si>
  <si>
    <t>Level Loading Charts</t>
  </si>
  <si>
    <t>Abnormal vs. Normal ID</t>
  </si>
  <si>
    <t>Process Stability</t>
  </si>
  <si>
    <t>Gemba Walks</t>
  </si>
  <si>
    <t>Bottleneck Visibility</t>
  </si>
  <si>
    <t>Process Mapping</t>
  </si>
  <si>
    <t>Internal Customer/Supplier Agreements</t>
  </si>
  <si>
    <t xml:space="preserve">Level Loading - Needs Improvement </t>
  </si>
  <si>
    <t>Finished Goods - Excellent</t>
  </si>
  <si>
    <t>Finished Goods - On the Journey</t>
  </si>
  <si>
    <t xml:space="preserve">Finished Goods - Needs Improvement </t>
  </si>
  <si>
    <t>Design Internal - On the Journey</t>
  </si>
  <si>
    <t>Employee Development - Excellent</t>
  </si>
  <si>
    <t>Employee Development - On the Journey</t>
  </si>
  <si>
    <t xml:space="preserve">Employee Development - Needs Improvement </t>
  </si>
  <si>
    <t>Safety - Excellent</t>
  </si>
  <si>
    <t>Safety - On the Journey</t>
  </si>
  <si>
    <t xml:space="preserve">Safety - Needs Improvement </t>
  </si>
  <si>
    <t>On-Time Delivery - Excellent</t>
  </si>
  <si>
    <t>On-Time Delivery - On the Journey</t>
  </si>
  <si>
    <t xml:space="preserve">On-Time Delivery - Needs Improvement </t>
  </si>
  <si>
    <t>Raw Material - Excellent</t>
  </si>
  <si>
    <t>Raw Material - On the Journey</t>
  </si>
  <si>
    <t xml:space="preserve">Raw Material - Needs Improvement </t>
  </si>
  <si>
    <t>Problem Solving</t>
    <phoneticPr fontId="18" type="noConversion"/>
  </si>
  <si>
    <t>4M analysis - Man Machine Material Method</t>
    <phoneticPr fontId="18" type="noConversion"/>
  </si>
  <si>
    <t>A3</t>
    <phoneticPr fontId="18" type="noConversion"/>
  </si>
  <si>
    <t>5 Why</t>
    <phoneticPr fontId="18" type="noConversion"/>
  </si>
  <si>
    <t xml:space="preserve">Fishbone </t>
    <phoneticPr fontId="18" type="noConversion"/>
  </si>
  <si>
    <t>Affinity Analysis</t>
    <phoneticPr fontId="18" type="noConversion"/>
  </si>
  <si>
    <t>Benchmark Tours</t>
    <phoneticPr fontId="18" type="noConversion"/>
  </si>
  <si>
    <t>Train the Trainer Program</t>
    <phoneticPr fontId="18" type="noConversion"/>
  </si>
  <si>
    <t>Performance Reviews</t>
    <phoneticPr fontId="18" type="noConversion"/>
  </si>
  <si>
    <t>Catalytic Coaching</t>
    <phoneticPr fontId="18" type="noConversion"/>
  </si>
  <si>
    <t>Wall of Fame</t>
    <phoneticPr fontId="18" type="noConversion"/>
  </si>
  <si>
    <t>Bucks Achievement Program</t>
    <phoneticPr fontId="18" type="noConversion"/>
  </si>
  <si>
    <t>Suggestion / Improvement Contest</t>
    <phoneticPr fontId="18" type="noConversion"/>
  </si>
  <si>
    <t>Gain Sharing Program</t>
    <phoneticPr fontId="18" type="noConversion"/>
  </si>
  <si>
    <t>Rattlesnake Hunts</t>
    <phoneticPr fontId="18" type="noConversion"/>
  </si>
  <si>
    <t>Safety Manual</t>
    <phoneticPr fontId="18" type="noConversion"/>
  </si>
  <si>
    <t>Safety Award Program</t>
    <phoneticPr fontId="18" type="noConversion"/>
  </si>
  <si>
    <t>Safety Audits</t>
    <phoneticPr fontId="18" type="noConversion"/>
  </si>
  <si>
    <t xml:space="preserve">EHS - Environmental Health and Safety </t>
    <phoneticPr fontId="18" type="noConversion"/>
  </si>
  <si>
    <t xml:space="preserve">AME Webinar: Value Stream Mapping for Office and Service </t>
  </si>
  <si>
    <t xml:space="preserve">Webinar: Building a People Centric Culture </t>
  </si>
  <si>
    <t>AME Webinar: Lean Management, Lean Leadership and Leader Standard Work</t>
  </si>
  <si>
    <t xml:space="preserve">People-Centric Leadership and AME </t>
  </si>
  <si>
    <t xml:space="preserve">Webinar: Poka Yoke Creating a Culture of Zero Defects </t>
  </si>
  <si>
    <t xml:space="preserve">Webinar: Pull/Kanban Systems </t>
  </si>
  <si>
    <t>Kata for Daily Improvement (Webinar)</t>
  </si>
  <si>
    <t>Lean Accounting Principles, Practices and Tools (Webinar)</t>
  </si>
  <si>
    <t xml:space="preserve">Flow Efficiency Versus Resource Efficiency (Webinar) </t>
  </si>
  <si>
    <t>Help Wanted: Using Visual Management to Drive Continuous Improvement (Webinar)</t>
  </si>
  <si>
    <t>Management System - On the Journey</t>
  </si>
  <si>
    <t>Management System - Needs Improvement</t>
  </si>
  <si>
    <t>Management System - Excellent</t>
  </si>
  <si>
    <t xml:space="preserve">Introduction to the Harada Method (Webinar) </t>
  </si>
  <si>
    <t>Webinar: "Introduction to Lean Rattlesnake Hunts"</t>
  </si>
  <si>
    <t xml:space="preserve">Material and information is somewhat organized in a manner that reduces stress and strain for operators and some attention has been given to developing processes that allow operators to stay focused on value-added work. </t>
  </si>
  <si>
    <t xml:space="preserve">Changeover Time - Needs Improvement </t>
  </si>
  <si>
    <t>Changeover Time - On the Journey</t>
  </si>
  <si>
    <t>Changeover Time -  Excellent</t>
  </si>
  <si>
    <t>Layout for Flow - Excellent</t>
  </si>
  <si>
    <t>Layout for Flow - On the Journey</t>
  </si>
  <si>
    <t xml:space="preserve">Layout for Flow - Needs Improvement </t>
  </si>
  <si>
    <t xml:space="preserve">Flow is more than just producing component parts in a single cell, ideally a complete product is manufactured in the cell, ready to go to the customer.  Work area layouts promote flow of material and information and minimize transit and other forms of waste. </t>
  </si>
  <si>
    <t>Policy Deployment - Excellent</t>
  </si>
  <si>
    <t>Policy Deployment - On the Journey</t>
  </si>
  <si>
    <t>Policy Deployment - Needs Improvement</t>
  </si>
  <si>
    <t>Question #</t>
  </si>
  <si>
    <t>3P</t>
  </si>
  <si>
    <t>Career Paths</t>
  </si>
  <si>
    <t>Employee Development Plans</t>
  </si>
  <si>
    <t>Skills-based pay systems</t>
  </si>
  <si>
    <t>Same as for production…</t>
  </si>
  <si>
    <t xml:space="preserve">Standard Work </t>
  </si>
  <si>
    <t>Standardized Work</t>
  </si>
  <si>
    <t>Target Costing</t>
  </si>
  <si>
    <t>Rapid Prototyping</t>
  </si>
  <si>
    <t>Pull with Suppliers</t>
  </si>
  <si>
    <t>Total Cost of Ownership</t>
  </si>
  <si>
    <t>Corrective Action Systems</t>
  </si>
  <si>
    <t>Leading and Lagging Indicators</t>
  </si>
  <si>
    <t>PDCA-based problem solving</t>
  </si>
  <si>
    <t>Lean Accounting</t>
  </si>
  <si>
    <t>Lean Logistics</t>
  </si>
  <si>
    <t>Pull-based replenishment systems</t>
  </si>
  <si>
    <t>Voice of the Customer</t>
  </si>
  <si>
    <t>X-matrix for policy deployment</t>
  </si>
  <si>
    <t>Hour by Hour Charts</t>
  </si>
  <si>
    <t>Tools and Training Topics</t>
    <phoneticPr fontId="18" type="noConversion"/>
  </si>
  <si>
    <t>Strategic Planning</t>
    <phoneticPr fontId="18" type="noConversion"/>
  </si>
  <si>
    <t>SWOT Analysis</t>
    <phoneticPr fontId="18" type="noConversion"/>
  </si>
  <si>
    <t>Strategy Deployment</t>
    <phoneticPr fontId="18" type="noConversion"/>
  </si>
  <si>
    <t>Voice of the Customer Surveys</t>
    <phoneticPr fontId="18" type="noConversion"/>
  </si>
  <si>
    <t>Hoshin</t>
    <phoneticPr fontId="18" type="noConversion"/>
  </si>
  <si>
    <t>Pull Systems - Excellent</t>
  </si>
  <si>
    <t>Pull Systems - On the Journey</t>
  </si>
  <si>
    <t xml:space="preserve">Pull Systems - Needs Improvement </t>
  </si>
  <si>
    <t>Level Loading - Excellent</t>
  </si>
  <si>
    <t>Level Loading - On the Journey</t>
  </si>
  <si>
    <t>Suppliers - Excellent</t>
  </si>
  <si>
    <t>Supplier Improvement - Excellent</t>
  </si>
  <si>
    <t xml:space="preserve">Safety and Environmental Health - 50 pts. </t>
  </si>
  <si>
    <t>Carbon Neutral - Excellent</t>
  </si>
  <si>
    <t>Carbon Neutral - On the Journey</t>
  </si>
  <si>
    <t xml:space="preserve">Carbon Neutral - Needs Improvement </t>
  </si>
  <si>
    <t>Energy - Excellent</t>
  </si>
  <si>
    <t>Energy - On the Journey</t>
  </si>
  <si>
    <t xml:space="preserve">Energy - Needs Improvement </t>
  </si>
  <si>
    <t>Respect Team Members - Excellent</t>
  </si>
  <si>
    <t>Respect Team Members - On the Journey</t>
  </si>
  <si>
    <t xml:space="preserve">Respect Team Members - Needs Improvement </t>
  </si>
  <si>
    <t xml:space="preserve">Delivery  -                             50 pts. </t>
  </si>
  <si>
    <t>Suppliers - On the Journey</t>
  </si>
  <si>
    <t xml:space="preserve">Suppliers - Needs Improvement </t>
  </si>
  <si>
    <t>Supplier Improvement - On the Journey</t>
  </si>
  <si>
    <t xml:space="preserve">Supplier Improvement - Needs Improvement </t>
  </si>
  <si>
    <t>Key stakeholders are identified and considered in the product and/or process design cycle to some degree.  Leaders are aware of design cycle time, it focuses more on the design portion of the process vs. rather than a 'total cost' perspective.  The various functional groups involved in designing, procuring, making, and selling new products talk to one another early in the cycle, but coordination/collaboration is somewhat uneven and fluctuates.</t>
  </si>
  <si>
    <t>Problem Solving for Teams</t>
  </si>
  <si>
    <t>Basic QC tools</t>
  </si>
  <si>
    <t>A3 Problem Solving/Reporting</t>
  </si>
  <si>
    <t>Lean Leadership Skills</t>
  </si>
  <si>
    <t>Reward and Recognition systems</t>
  </si>
  <si>
    <t>Idea Systems</t>
  </si>
  <si>
    <t>Lean Metrics: Driving the right behaviors</t>
  </si>
  <si>
    <t xml:space="preserve">Change Management </t>
  </si>
  <si>
    <t>Assessing and increasing Employee Satisfaction</t>
  </si>
  <si>
    <t>Servant Leadership</t>
  </si>
  <si>
    <t>7 QC Tools</t>
  </si>
  <si>
    <t>CEDAC</t>
  </si>
  <si>
    <t>Quality at the Source</t>
  </si>
  <si>
    <t>Poka-yoke</t>
  </si>
  <si>
    <t>Skills Development</t>
  </si>
  <si>
    <t>TWI</t>
  </si>
  <si>
    <t>Coaching and Training Skills</t>
  </si>
  <si>
    <t>Succession Planning</t>
  </si>
  <si>
    <t>Value Added/Employee - Excellent</t>
  </si>
  <si>
    <t>Value Added/Employee - On the Journey</t>
  </si>
  <si>
    <t xml:space="preserve">Value Added/Employee - Needs Improvement </t>
  </si>
  <si>
    <t xml:space="preserve">Design Internal - Needs Improvement </t>
  </si>
  <si>
    <t>Design External - Excellent</t>
  </si>
  <si>
    <t>Design External - On the Journey</t>
  </si>
  <si>
    <t>Design Tools - Excellent</t>
  </si>
  <si>
    <t>Widespread understanding of 5S, though not always sustained; 5S audits are in place.  5S actions focus may still be seen by some employees as having a "good housekeeping" focus as opposed to enhancing productivity.</t>
  </si>
  <si>
    <t>Quality Focus - 50 pts.</t>
  </si>
  <si>
    <t>Parts Shortages – Excellent</t>
  </si>
  <si>
    <t>Parts Shortages – On the Journey</t>
  </si>
  <si>
    <t xml:space="preserve">Parts Shortages – Needs Improvement </t>
  </si>
  <si>
    <t xml:space="preserve">Profitability -                         50 pts. </t>
  </si>
  <si>
    <t>EBIT – Excellent</t>
  </si>
  <si>
    <t>EBIT – On the Journey</t>
  </si>
  <si>
    <t xml:space="preserve">EBIT – Needs Improvement </t>
  </si>
  <si>
    <t xml:space="preserve">EBIT is increasing year over year and is at a level that exceeds industry average. </t>
  </si>
  <si>
    <t>Material Handling - Excellent</t>
  </si>
  <si>
    <t>Material Handling - On the Journey</t>
  </si>
  <si>
    <t xml:space="preserve">Material Handling - Needs Improvement </t>
  </si>
  <si>
    <t xml:space="preserve">Maintenance Programs - Needs Improvement </t>
  </si>
  <si>
    <t>Maintenance Programs - On the Journey</t>
  </si>
  <si>
    <t>Sub-Category</t>
  </si>
  <si>
    <t>Some changes in work area layouts may have been made to promote flow of material and information and minimize transit and other forms of waste.  Work still moves between functional departments with significant batch manufacturing.</t>
  </si>
  <si>
    <t>Standard Work - Excellent</t>
  </si>
  <si>
    <t>Standard Work - On the Journey</t>
  </si>
  <si>
    <t xml:space="preserve">Standard Work - Needs Improvement </t>
  </si>
  <si>
    <t>Quality - Excellent</t>
  </si>
  <si>
    <t>Quality - On the Journey</t>
  </si>
  <si>
    <t xml:space="preserve">Quality - Needs Improvement </t>
  </si>
  <si>
    <t>Design Tools - On the Journey</t>
  </si>
  <si>
    <t xml:space="preserve">Design Tools - Needs Improvement </t>
  </si>
  <si>
    <t xml:space="preserve">Design External - Needs Improvement </t>
  </si>
  <si>
    <t>Cost - 50 pts.</t>
  </si>
  <si>
    <t>5S - Excellent</t>
  </si>
  <si>
    <t>5S - On the Journey</t>
  </si>
  <si>
    <t xml:space="preserve">5S - Needs Improvement </t>
  </si>
  <si>
    <t>Changeover/set-up times have improved, but still take significant time.  Complex changeovers not always orchestrated to happen in a timely way (wait time exist).</t>
  </si>
  <si>
    <t>Plant Results – 200 pts.</t>
  </si>
  <si>
    <t>Warranty - Excellent</t>
  </si>
  <si>
    <t>Visual Performance Feedback - On the Journey</t>
  </si>
  <si>
    <t xml:space="preserve">Visual Performance Feedback - Needs Improvement </t>
  </si>
  <si>
    <t xml:space="preserve">Internal first pass yields are pretty good, and scrap levels are at fairly good and both these measures show some improvement year over year.  </t>
  </si>
  <si>
    <t>Customer Loyalty - Excellent</t>
  </si>
  <si>
    <t>Customer Loyalty - On the Journey</t>
  </si>
  <si>
    <t xml:space="preserve">Customer Loyalty - Needs Improvement </t>
  </si>
  <si>
    <t>Operating Income – Excellent</t>
  </si>
  <si>
    <t>Operating Income – On the Journey</t>
  </si>
  <si>
    <t xml:space="preserve">Operating Income – Needs Improvement </t>
  </si>
  <si>
    <t>Market Share – Excellent</t>
  </si>
  <si>
    <t>Market Share – On the Journey</t>
  </si>
  <si>
    <t xml:space="preserve">Market Share – Needs Improvement </t>
  </si>
  <si>
    <t>Rewards &amp; Recognition - Excellent</t>
  </si>
  <si>
    <t>Rewards &amp; Recognition - On the Journey</t>
  </si>
  <si>
    <t xml:space="preserve">Rewards &amp; Recognition - Needs Improvement </t>
  </si>
  <si>
    <t xml:space="preserve">Supplier  Development &amp; Procurement - 75 pts. </t>
  </si>
  <si>
    <t xml:space="preserve">Product Development - 75 pts. </t>
  </si>
  <si>
    <t>8 Waste Reduction - Excellent</t>
  </si>
  <si>
    <t>8 Waste Reduction - On the Journey</t>
  </si>
  <si>
    <t xml:space="preserve">8 Waste Reduction -  Needs Improvement </t>
  </si>
  <si>
    <t>Visual Performance Feedback - Excellent</t>
  </si>
  <si>
    <t>Value Streams - Excellent</t>
  </si>
  <si>
    <t>Value Streams - On the Journey</t>
  </si>
  <si>
    <t xml:space="preserve">Value Streams - Needs Improvement </t>
  </si>
  <si>
    <t>Premium Freight – Excellent</t>
  </si>
  <si>
    <t>Premium Freight – On the Journey</t>
  </si>
  <si>
    <t xml:space="preserve">Premium Freight – Needs Improvement </t>
  </si>
  <si>
    <t xml:space="preserve">Lead Time – Needs Improvement </t>
  </si>
  <si>
    <t>Lead Time – On the Journey</t>
  </si>
  <si>
    <t>Lead Time – Excellent</t>
  </si>
  <si>
    <t xml:space="preserve">On-Time and Complete Delivery – Needs Improvement </t>
  </si>
  <si>
    <t>On-Time and Complete Delivery – Excellent</t>
  </si>
  <si>
    <t>On-Time and Complete Delivery – On the Journey</t>
  </si>
  <si>
    <t xml:space="preserve">Capacity Management – Needs Improvement </t>
  </si>
  <si>
    <t>Capacity Management – On the Journey</t>
  </si>
  <si>
    <t>Capacity Management – Excellent</t>
  </si>
  <si>
    <t>Inventory Turns – Excellent</t>
  </si>
  <si>
    <t>Inventory Turns – On the Journey</t>
  </si>
  <si>
    <t xml:space="preserve">Inventory Turns – Needs Improvement </t>
  </si>
  <si>
    <t xml:space="preserve">Service levels for support department work activities is consistent and at a high level, errors are minimal and are measured and followed up within a quality system in a reasonable time frame. </t>
  </si>
  <si>
    <t xml:space="preserve">Service levels for support department work activities is consistently high with zero errors; when problems do arise root cause analysis eliminates them as they occur. </t>
  </si>
  <si>
    <t>Quality</t>
  </si>
  <si>
    <t>Scrap</t>
  </si>
  <si>
    <t>Cost</t>
  </si>
  <si>
    <t xml:space="preserve">Strong system for synchronizing flow of material and information to meet internal and external customer needs.  Takt time is used to surface problems immediately when and where they arise. </t>
  </si>
  <si>
    <t>A full visual production control system is in place to level, sequence and control production regardless of volume or mix.</t>
  </si>
  <si>
    <t>Compliance safety program is well organized and effective.  Some attention has been given to proactive ergonomic improvement in the design of work and workspaces.  Near misses are inconsistently captured as an opportunity for improvement.  Elements of a continuous improvement safety program are in discussion.  Some engagement of employees in defining safe working practices.</t>
  </si>
  <si>
    <t>There is growing use of or experimentation with tools such as QFD, DFMA, variety reduction, use of common parts, modularity, benchmarking, cross functional/co-located design teams, etc. and the connection between these techniques and the ability to cut total product cost and reduce time to market is recognized.</t>
  </si>
  <si>
    <t>Delivery</t>
  </si>
  <si>
    <t>EBIT</t>
  </si>
  <si>
    <t>Morale</t>
  </si>
  <si>
    <t>Safety</t>
  </si>
  <si>
    <t>Energy</t>
  </si>
  <si>
    <t>5S</t>
  </si>
  <si>
    <t>Lead Time</t>
  </si>
  <si>
    <t>A</t>
  </si>
  <si>
    <t>Recognition programs are in place but are a mixture of entitlements and programs that are clearly tied to performance.  Some evidence of informal recognition practiced throughout the organization.</t>
  </si>
  <si>
    <t>Waste (Muda)</t>
  </si>
  <si>
    <t>Overburden (Muri)                     Overburden (Muri)                  Overburden (Muri)                    Overburden (Muri)</t>
  </si>
  <si>
    <t>Information Synchronization - On the Journey</t>
  </si>
  <si>
    <t xml:space="preserve">Information Synchronization - Needs Improvement </t>
  </si>
  <si>
    <t>Synchronization - Excellent</t>
  </si>
  <si>
    <t>Synchronization - On the Journey</t>
  </si>
  <si>
    <t xml:space="preserve">Synchronization - Needs Improvement </t>
  </si>
  <si>
    <t xml:space="preserve">Business Operations - 100 pts. </t>
  </si>
  <si>
    <t>Some limited application of effective standardized work practices; protocols do not exist to routinely adjust standard work to meet changes in demand or work flows.</t>
  </si>
  <si>
    <t xml:space="preserve">An initiative to decrease energy use in operations exists. Some evidence is presented showing that operational use of energy is decreasing or that energy usage per unit is decreasing. </t>
  </si>
  <si>
    <t>Show / Explain Gaps</t>
  </si>
  <si>
    <t>Show / Explain Gaps</t>
    <phoneticPr fontId="18" type="noConversion"/>
  </si>
  <si>
    <r>
      <rPr>
        <b/>
        <sz val="22"/>
        <rFont val="Calibri"/>
        <family val="2"/>
        <scheme val="minor"/>
      </rPr>
      <t>Exten</t>
    </r>
    <r>
      <rPr>
        <strike/>
        <sz val="22"/>
        <rFont val="Calibri"/>
        <family val="2"/>
        <scheme val="minor"/>
      </rPr>
      <t>d</t>
    </r>
    <r>
      <rPr>
        <b/>
        <sz val="22"/>
        <rFont val="Calibri"/>
        <family val="2"/>
        <scheme val="minor"/>
      </rPr>
      <t>ed</t>
    </r>
    <r>
      <rPr>
        <b/>
        <sz val="22"/>
        <color theme="1"/>
        <rFont val="Calibri"/>
        <family val="2"/>
        <scheme val="minor"/>
      </rPr>
      <t xml:space="preserve"> Value Stream Management - 150 pts. </t>
    </r>
  </si>
  <si>
    <t>A</t>
    <phoneticPr fontId="18" type="noConversion"/>
  </si>
  <si>
    <t>B</t>
    <phoneticPr fontId="18" type="noConversion"/>
  </si>
  <si>
    <t>C</t>
    <phoneticPr fontId="18" type="noConversion"/>
  </si>
  <si>
    <t>D</t>
    <phoneticPr fontId="18" type="noConversion"/>
  </si>
  <si>
    <t>F</t>
    <phoneticPr fontId="18" type="noConversion"/>
  </si>
  <si>
    <t>A+</t>
    <phoneticPr fontId="18" type="noConversion"/>
  </si>
  <si>
    <t xml:space="preserve">Manufacturing Operations - 200 pts.                                                   Manufacturing Operations - 200 pts.                                        Manufacturing Operations - 200          Manufacturing Operations - 200 pts. </t>
  </si>
  <si>
    <t>Processes are in place to discover why quality is poor and to identify corrective actions for improvement, but results are somewhat inconsistent.  Trends show year-to-year improvement.</t>
  </si>
  <si>
    <t>Overburden (Muri)</t>
  </si>
  <si>
    <t>Information Synchronization - Excellent</t>
  </si>
  <si>
    <t>Supply decisions are made on the basis of total customer cost and there is evidence of strong and consistent supplier partnering involving all functions in the organization.</t>
  </si>
  <si>
    <t>Quality Results - Excellent</t>
  </si>
  <si>
    <t>Quality Results - On the Journey</t>
  </si>
  <si>
    <t xml:space="preserve">Quality Results - Needs Improvement </t>
  </si>
  <si>
    <t>Support departments (sales, customer service, engineering, etc.) highly effective at leveling workloads to match work capacity to demand.  Extensive collaboration to avoid overburdening support staff and operations.  Organization effectively avoids creation of uneven work flows on a daily basis and avoids month or quarter end surges in demand.</t>
  </si>
  <si>
    <t>Waste Reduction</t>
  </si>
  <si>
    <t>On Time Delivery</t>
  </si>
  <si>
    <t>Raw Materials</t>
  </si>
  <si>
    <t>Finished Goods</t>
  </si>
  <si>
    <t>Material Handling</t>
  </si>
  <si>
    <t>Standard Work</t>
  </si>
  <si>
    <t>Pull Systems</t>
  </si>
  <si>
    <t>Synchronization</t>
  </si>
  <si>
    <t>Multiplier</t>
    <phoneticPr fontId="25" type="noConversion"/>
  </si>
  <si>
    <t>A+</t>
    <phoneticPr fontId="18" type="noConversion"/>
  </si>
  <si>
    <t>B</t>
    <phoneticPr fontId="18" type="noConversion"/>
  </si>
  <si>
    <t>34-50 =C</t>
    <phoneticPr fontId="25" type="noConversion"/>
  </si>
  <si>
    <t>51-67 = B</t>
    <phoneticPr fontId="25" type="noConversion"/>
  </si>
  <si>
    <t>68-85 = A</t>
    <phoneticPr fontId="25" type="noConversion"/>
  </si>
  <si>
    <t>86-100 =A+</t>
    <phoneticPr fontId="25" type="noConversion"/>
  </si>
  <si>
    <t>Muliplier</t>
    <phoneticPr fontId="25" type="noConversion"/>
  </si>
  <si>
    <t>Totals</t>
    <phoneticPr fontId="25" type="noConversion"/>
  </si>
  <si>
    <t>Grade</t>
    <phoneticPr fontId="25" type="noConversion"/>
  </si>
  <si>
    <t>%</t>
    <phoneticPr fontId="25" type="noConversion"/>
  </si>
  <si>
    <t>Section Grade</t>
    <phoneticPr fontId="25" type="noConversion"/>
  </si>
  <si>
    <t>Level Loading</t>
  </si>
  <si>
    <t>QFD - Quality Function Deployment</t>
  </si>
  <si>
    <t>Personal Development  - Skills training - Presentation, Communication, Etc.</t>
  </si>
  <si>
    <t>Pipeline Visibility in Sales, HR, Etc.</t>
  </si>
  <si>
    <t>ROI - Return on Investment accomplishments</t>
  </si>
  <si>
    <t xml:space="preserve">Initial attempts being made to level workloads for some parts of the operation.  </t>
  </si>
  <si>
    <t xml:space="preserve">Unevenness (Mura)               Unevenness  (Mura)                </t>
  </si>
  <si>
    <t xml:space="preserve">Waste (Muda)                    Waste (Muda)                   Waste (Muda)                  Waste (Muda)                  Waste (Muda)               </t>
  </si>
  <si>
    <t xml:space="preserve">Unevenness (Mura)         Unevenness (Mura)          Unevenness (Mura)            </t>
  </si>
  <si>
    <t>On Time and Complete</t>
  </si>
  <si>
    <t>Premium Freight</t>
  </si>
  <si>
    <t>Parts Shortages</t>
  </si>
  <si>
    <t>Profitability</t>
  </si>
  <si>
    <t>Operating Income</t>
  </si>
  <si>
    <t>Market Share</t>
  </si>
  <si>
    <t>Sections and Sub Categories</t>
    <phoneticPr fontId="25" type="noConversion"/>
  </si>
  <si>
    <t>Possible</t>
    <phoneticPr fontId="25" type="noConversion"/>
  </si>
  <si>
    <t>Actual</t>
    <phoneticPr fontId="25" type="noConversion"/>
  </si>
  <si>
    <t>Letter Grade  %</t>
    <phoneticPr fontId="25" type="noConversion"/>
  </si>
  <si>
    <t>0-16=F</t>
    <phoneticPr fontId="25" type="noConversion"/>
  </si>
  <si>
    <t>17-33 = D</t>
    <phoneticPr fontId="25" type="noConversion"/>
  </si>
  <si>
    <t>o</t>
  </si>
  <si>
    <t>Management System</t>
  </si>
  <si>
    <t>Policy Deployment</t>
  </si>
  <si>
    <t>Management System Reporting</t>
  </si>
  <si>
    <t>Leader Standard Work</t>
  </si>
  <si>
    <t>Continuous Improvement</t>
  </si>
  <si>
    <t>Human and Organizational Development</t>
  </si>
  <si>
    <t>Respect for Team Members</t>
  </si>
  <si>
    <t>Major Section of Criteria</t>
    <phoneticPr fontId="18" type="noConversion"/>
  </si>
  <si>
    <r>
      <t xml:space="preserve">Proof or Gaps   </t>
    </r>
    <r>
      <rPr>
        <sz val="16"/>
        <color indexed="8"/>
        <rFont val="Calibri"/>
        <family val="2"/>
      </rPr>
      <t>- Define Proof of Rating or Gaps  - Paragraph / Picture or Both</t>
    </r>
    <phoneticPr fontId="18" type="noConversion"/>
  </si>
  <si>
    <t>yx</t>
    <phoneticPr fontId="18" type="noConversion"/>
  </si>
  <si>
    <t>xy</t>
    <phoneticPr fontId="18" type="noConversion"/>
  </si>
  <si>
    <t>Maintenance Programs</t>
  </si>
  <si>
    <t>Visual Performance</t>
  </si>
  <si>
    <t>Value Streams</t>
  </si>
  <si>
    <t>Show/ Explain Proof</t>
  </si>
  <si>
    <t>Show/ Explain Proof</t>
    <phoneticPr fontId="18" type="noConversion"/>
  </si>
  <si>
    <t>Vision, strategy, and objectives exist but accountabilities and alignment are weak.  Objectives handed down from higher levels, no real catch-ball type process exist.  Departments focus on their priorities; activities are often not in alignment across the organization.  (F) No strategy or deployment of strategy exists.</t>
  </si>
  <si>
    <t xml:space="preserve">Tracking and report outs in visual management form, done in daily, weekly and monthly reviews in the Gemba.  Processes are stabilized, so it becomes easy to see abnormal conditions.  When problems happen a process view is taken most of the time to address them.  There is good understanding and alignment at multiple levels of the organization on daily priorities to be addressed. </t>
  </si>
  <si>
    <t xml:space="preserve">Leaders in the organization understand importance of better aligning work schedules, staffing and internal, external customer demand, but coordination between operations, sales, engineering and other related groups is not always well coordinated.  </t>
  </si>
  <si>
    <t>Comments</t>
    <phoneticPr fontId="25" type="noConversion"/>
  </si>
  <si>
    <t>Average Site Visit Points for Recipients</t>
    <phoneticPr fontId="25" type="noConversion"/>
  </si>
  <si>
    <t>Your Point Results vs. Total Possible Weighted Points</t>
    <phoneticPr fontId="25" type="noConversion"/>
  </si>
  <si>
    <t>Your Point Results vs. Average Past Award Recipients Point Results</t>
    <phoneticPr fontId="25" type="noConversion"/>
  </si>
  <si>
    <t>AME Lean Sensei Point Calculation</t>
    <phoneticPr fontId="25" type="noConversion"/>
  </si>
  <si>
    <t>Grade</t>
    <phoneticPr fontId="25" type="noConversion"/>
  </si>
  <si>
    <t>Grade Converted to Points</t>
    <phoneticPr fontId="25" type="noConversion"/>
  </si>
  <si>
    <t>Section Points</t>
    <phoneticPr fontId="25" type="noConversion"/>
  </si>
  <si>
    <t>Kanban Implementation</t>
  </si>
  <si>
    <r>
      <t>Grading</t>
    </r>
    <r>
      <rPr>
        <sz val="16"/>
        <color indexed="8"/>
        <rFont val="Calibri"/>
        <family val="2"/>
      </rPr>
      <t xml:space="preserve"> - </t>
    </r>
    <r>
      <rPr>
        <sz val="12"/>
        <color indexed="8"/>
        <rFont val="Calibri"/>
        <family val="2"/>
      </rPr>
      <t>Click the cell and select a grade from arrows to the right</t>
    </r>
    <phoneticPr fontId="18" type="noConversion"/>
  </si>
  <si>
    <t>Grade</t>
    <phoneticPr fontId="18" type="noConversion"/>
  </si>
  <si>
    <t>Company:</t>
    <phoneticPr fontId="18" type="noConversion"/>
  </si>
  <si>
    <t>Sales Key Performance Indicators</t>
  </si>
  <si>
    <t>Managing Resistance to Change</t>
  </si>
  <si>
    <t>Problem Solving</t>
  </si>
  <si>
    <t>Employee Development</t>
  </si>
  <si>
    <t>Rewards and Recognition</t>
  </si>
  <si>
    <t>Safety and Environmental Health</t>
  </si>
  <si>
    <t>Carbon Neutral</t>
  </si>
  <si>
    <t>Manufacturing Operations</t>
  </si>
  <si>
    <t>Tracking and report outs done in weekly or monthly operating reviews in office areas. Most hourly employees unaware of most critical information.  Most data resides in computers, minimal visual management.  Problems are seen more as individual issues, insufficient time is available to address process issues.  (F) No communication to or understanding by employees of the big picture - they are focused only on payment for their job.</t>
  </si>
  <si>
    <t>Leader Standard Work - Excellent</t>
  </si>
  <si>
    <t xml:space="preserve">A best practice for leadership behaviors have been identified and standard work practices have been defined.  Leaders consistently adhere to those desirable behaviors, they lead in the gemba, not from the office.  Tiered meetings quickly and meaningfully communicate process abnormalities and business issues. </t>
  </si>
  <si>
    <t>Leader Standard Work - On the Journey</t>
  </si>
  <si>
    <t xml:space="preserve">Leader standard work exists but has not yet fully changed the culture or daily operating practices between all tiers.  More time is spent in the gemba.  Tier meetings spend too much time drifting into problem solving or talking about unnecessary information.   </t>
  </si>
  <si>
    <t>Metrics tracked and improved for downtime due to lack of parts</t>
  </si>
  <si>
    <t>Change Over</t>
  </si>
  <si>
    <t>Layout for Flow</t>
  </si>
  <si>
    <t>Cross Training</t>
  </si>
  <si>
    <t>Business Operations (in the Office)</t>
  </si>
  <si>
    <t>Service Levels</t>
  </si>
  <si>
    <t>Information Synchronization</t>
  </si>
  <si>
    <t>Product Development</t>
  </si>
  <si>
    <t>Design Internal</t>
  </si>
  <si>
    <t>Design External</t>
  </si>
  <si>
    <t>Design Tools</t>
  </si>
  <si>
    <t>Supplier Development and Procurement</t>
  </si>
  <si>
    <t>Supplier Decisions</t>
  </si>
  <si>
    <t>Supplier Improvement</t>
  </si>
  <si>
    <t>Pull Based Systems</t>
  </si>
  <si>
    <t>Quality Focus</t>
  </si>
  <si>
    <t>Customer Loyalty</t>
  </si>
  <si>
    <t>Customer Results</t>
  </si>
  <si>
    <t>Warranty</t>
  </si>
  <si>
    <t>Value Add / Employee</t>
  </si>
  <si>
    <t>Inventory Turns</t>
  </si>
  <si>
    <t>Capacity Management</t>
  </si>
  <si>
    <t>Policy deployment is in place from the top for vision, strategy, and objective creation.  But linkages down through the organization are missing.  Breakthrough objectives may exist, but focus is not crisp.  Some methodologies are in place for goal deployment.  A catchball process is evolving.</t>
  </si>
  <si>
    <t>Weighted per Actual Audit Points for AME Award</t>
    <phoneticPr fontId="25" type="noConversion"/>
  </si>
  <si>
    <t>Possible Weighted Points</t>
    <phoneticPr fontId="25" type="noConversion"/>
  </si>
  <si>
    <t>Your Actual Weighted Points</t>
    <phoneticPr fontId="25" type="noConversion"/>
  </si>
  <si>
    <t xml:space="preserve">A formal and standard continuous improvement and daily management program in place, moderate number of employees participating.  Evidence that processes are being stabilized and performance improvement is usually tracked and sustained.  Performance metrics seem reasonable and somewhat timely.  It is not clear how they are driving decision making or helping to resolve issues that arise on a day-to-day basis.  </t>
  </si>
  <si>
    <t>Continuous improvement activities sporadic or used in some silos, sustaining gains is a challenge.  Performance metrics are not timely or very useful for decision making, they tend to focus on activity counts (how many) and one department's metrics may conflict with the metrics used in other departments. Many improvement initiatives without clear alignment.  (F) No continuous improvement activities formalized.</t>
  </si>
  <si>
    <t>Possible Weighted Points</t>
    <phoneticPr fontId="25" type="noConversion"/>
  </si>
  <si>
    <t>Award Recipient Average Points</t>
    <phoneticPr fontId="25" type="noConversion"/>
  </si>
  <si>
    <t>Your Lean Sensei Weighted Points</t>
    <phoneticPr fontId="25" type="noConversion"/>
  </si>
  <si>
    <t>Difference from Possible Weighted Points</t>
    <phoneticPr fontId="25" type="noConversion"/>
  </si>
  <si>
    <t>Leader Standard Work - Needs Improvement</t>
  </si>
  <si>
    <t>Leader standard work in place with minimal or sporadic levels of discipline to it.  Different leader behaviors and styles, widely varied leader processes.  Tier meetings are undisciplined and overwhelmed with the large number of problems needing resolution on a daily basis.  (F) No leader standard work in place.</t>
  </si>
  <si>
    <t xml:space="preserve">Highly effective daily management program in place, with involvement by many employees. Strong evidence that most processes are stable and performance improvement is sustained.  Performance metrics are timely, visual and meaningful; they are used for effective decision making. </t>
  </si>
  <si>
    <t>Total Weighted Points</t>
    <phoneticPr fontId="25" type="noConversion"/>
  </si>
  <si>
    <t>Average Site Visit Points for Award Recipients</t>
    <phoneticPr fontId="25" type="noConversion"/>
  </si>
  <si>
    <t>People are not encouraged to shine a light on problems, instead they are encouraged to find a way to work around the issue.  Typically a myriad of problem solving methods throughout the company, tendency towards temporary containment only with little thought given to the overall process.  Problem solving tends to be done by management with inconsistent employee participation.  (F) There is no standard or formal problem solving process in the company.</t>
  </si>
  <si>
    <t>Training generally targeted only at top performers plus regulatory to all others, minimal coaching from leaders, they tend to act more as bosses.  Minimal formal engagement strategies or methods, much reliance on the individual leader's personal style to motivate employees.  Trust levels are low.  (F) There are no performance reviews or coaching for all employees in the company.</t>
  </si>
  <si>
    <t>Rudimentary reward and recognition programs in place, limited to a few traditional type programs.  They have tended to become entitlements which appear to do little in terms of incentivizing passionate employee engagement.  (F) Employees are not recognized for their performance.  If there are rewards, they have no meaning - entitlement.</t>
  </si>
  <si>
    <t xml:space="preserve">Energy usage or other natural resource usage measures are not decreasing and may be increasing.  (F) Energy usage has no clear priority other than as a line item in expenses. 
</t>
  </si>
  <si>
    <t xml:space="preserve">Carbon neutral is starting to be discussed and some resources may be being applied to improve energy efficiency and waste streams.  The company is decreasing energy from fossil fuels sources. </t>
  </si>
  <si>
    <t>Little or no attention is given to reducing carbon footprint and perhaps energy usage or other natural resource usage.  If they know at all, energy from fossil fuels is increasing, not decreasing.  (F) No attention is given to reducing their carbon footprint.</t>
  </si>
  <si>
    <t xml:space="preserve">On-Time Delivery (OTD) is consistently high with zero shipping errors; when problems do arise root cause analysis eliminates them as they occur.  </t>
  </si>
  <si>
    <t xml:space="preserve">OTD is consistent and at a high level, shipping errors are minimal and are measured and followed up within the quality system in a reasonable time frame. </t>
  </si>
  <si>
    <t>OTD is sporadic or below industry standards of performance; shipping errors exist and don't typically drive root cause problem solving when they occur.  (F) Employees are not aware of the companies OTD performance and there is not action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</si>
  <si>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final products.</t>
  </si>
  <si>
    <t>Definition of quality is not consistent between employees and/or departments.  Errors and defects are fixed as individual problems with little attention being paid to fixing the overall process.  Inspection is considered to be a viable solution to quality problems.  (F) Quality is reactive only and clear processes do not exist.</t>
  </si>
  <si>
    <t>No set locations for inventory.  People frequently need to look for parts or components.  (F) Raw materials are mixed, not identified, and there is no trigger to reorder.</t>
  </si>
  <si>
    <t>Finished inventories are well organized and levels are clear at a glance.  There is a clear understanding of how much finished inventory is on-hand and why it exists.</t>
  </si>
  <si>
    <t>Finished goods inventories are fairly well organized although levels still may not be clear at a glance.  There is a limited understanding of how much finished inventory is on-hand and why it exists.</t>
  </si>
  <si>
    <t>Materials and information are delivered in a timely way and easily accessible to people doing the work.  Material and information is organized in a manner that reduces stress and strain for operators and allows them to remain primarily focused on value-added work.  Clear pull signals exist.</t>
  </si>
  <si>
    <t xml:space="preserve">Material or information pushed to the next operation at the convenience of the delivering department.  Little or no consideration given to presenting material or information in a way that meets the next user's needs.  (F) Employees stop production to retrieve materials. No material handlers. </t>
  </si>
  <si>
    <t xml:space="preserve">Standardized work is understood to be the best known way to do a job.  Standard work is followed 100% of the time.  The organization has an easy to use protocol for improving standard work practices or changing them to meet changes in takt time.  Staffing and standardized work is intentionally adjusted as demand changes.  </t>
  </si>
  <si>
    <t>Some limited application of effective standardized work practices; protocols do not exist to routinely adjust standard work to meet changes in takt time or work flows.</t>
  </si>
  <si>
    <t>Job procedures may exist, but no effective use of standard work to routinely identify and readily use 'best practices' for doing work.  Considerable variation between ways different employees do the same job.  (F) Standard work does not exist.</t>
  </si>
  <si>
    <t>Information and materials are pulled through the entire supply chain based on real customer demand.</t>
  </si>
  <si>
    <t>Pull can be seen and some form of kanban used in most areas; continuous improvement of the pull processes are being done.</t>
  </si>
  <si>
    <t>System is primarily push (still making and moving  batches of items), with considerable expediting on a daily basis.  (F) No processes in place for triggering pull. Piles of material or lack of material is obvious.</t>
  </si>
  <si>
    <t>Steps are being taken to start synchronizing flow of material and information to meet internal and external customer needs in some areas.  People in the organization understand and can articulate the role takt time should play in the design of work schedules and staffing levels.</t>
  </si>
  <si>
    <t>Production schedules based on MRP forecast with daily adjustments for orders that need to be expedited.  Typically manufacture some products not immediately needed by customers on a daily basis.  (F) Level loading does not exist.</t>
  </si>
  <si>
    <t>Maintenance Programs - Excellent</t>
  </si>
  <si>
    <t xml:space="preserve">Equipment preventative maintenance programs are highly effective and include operator involvement.  Equipment produces a quality product at the required rate, close to 100% of the time.  Operational Equipment Efficiency (OEE) used for key equipment to maximize through-put capabilities. Breakdowns and minor/major stoppages are infrequent or non-existent. </t>
  </si>
  <si>
    <t>Equipment preventative maintenance programs are emerging in some areas, and some effort is made to include operator in daily cleaning/checking of equipment.  Awareness exist of OEE but it is not actively or consistently used for driving through-put.</t>
  </si>
  <si>
    <t>Equipment preventative maintenance programs are minimal, most maintenance is focused on addressing current issues/breakdowns.  (F) There is no significant involvement by operators in maintenance activities and it is common to "run to failure".</t>
  </si>
  <si>
    <t>Visual controls are in place and starting to capture what is important.  Operators are aware of current status based on visual indicators.  But the information is inconsistently used to create immediate awareness of issues.</t>
  </si>
  <si>
    <t>There have been little or no logical effort to reduce on-hand quantities of finished goods.  (F) Some finished goods have been in inventory for greater than 2 years. There is no process to rightsize finished goods.</t>
  </si>
  <si>
    <t>Visual boards are posted with traditional metrics.  They are not driving behavioral change or immediate corrective actions.  Workarounds are still the norm for dealing with issues.  (F) Visual boards do not exist to see current conditions.</t>
  </si>
  <si>
    <t>Some understanding of 5S principles but it is done on an inconsistent basis.   It is very hard to visually tell if there is a problem or an abnormality as people are quite busy doing work.  (F) Employees have not been trained on 5S and a 5S process does not exist.</t>
  </si>
  <si>
    <t>Changeover/set-up times allow production of a wide variety of products; setup times less than 10 minutes on all critical pieces of equipment or processes.  Approaches to reduce setup times well defined &amp; widely understood.  Complex changeovers orchestrated to happen seamlessly.</t>
  </si>
  <si>
    <t>Changeover/set-up time is still long, some effort has been made to reduce it; implemented changes not always sustained.  (F) Changeover time is not tracked but needed.</t>
  </si>
  <si>
    <t xml:space="preserve">Work is largely done by departments arranged by function and/or the entire process is spread throughout the facility.  (F) Work area layouts are not arranged to promote flow of material and information and minimize transit and other forms of waste. </t>
  </si>
  <si>
    <t>Cross-Training - Excellent</t>
  </si>
  <si>
    <t>Cross-Training - On the Journey</t>
  </si>
  <si>
    <t xml:space="preserve">A few employees are cross-trained but the practice is not widespread or systematic.  Most operators only have the skills to work traditionally (one or two jobs).  </t>
  </si>
  <si>
    <t xml:space="preserve">Cross-Training - Needs Improvement </t>
  </si>
  <si>
    <t>There is evidence that work is not balanced between operators and/or areas.  Workers are specialized within single functional departments and have a limited number of skills they can perform.  A few key employees provide some flexibility.  (F) There is no record of cross-training, in the system or visually.</t>
  </si>
  <si>
    <t>Some understanding of how the classic 8 wastes apply to business support organizations.  Support departments (e.g. HR, Finance, Engineering, etc.)  some efforts at waste elimination mostly focused on improvements within the department, with some cross-functional focus.  There is evidence the organization is trying to do this more effectively.</t>
  </si>
  <si>
    <t xml:space="preserve">8 Waste Reduction - Needs Improvement </t>
  </si>
  <si>
    <t>No clearly aligned understanding of how the classic 8 wastes apply to business support organizations.  Support departments (e.g. HR, Finance, Engineering, etc.)  (F) Office employees have not been trained on waste.</t>
  </si>
  <si>
    <t>Service levels for support department work activities is not really tracked in a meaningful way, errors exist and don't typically drive root cause problem solving when they occur.  (F) No visibility of service errors and no process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</si>
  <si>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deliverables.</t>
  </si>
  <si>
    <t>Definition of quality is not consistent between employees and/or departments.  Errors and defects are fixed as individual problems with little attention being paid to fixing the overall process.  (F) Office employees have no definition of quality for their work.  Continuous errors and rework.</t>
  </si>
  <si>
    <t xml:space="preserve">Highly effective and synchronized flow of information that ensures key cross-functional areas (engineering, purchasing, sales, operations, etc.) of the organization are in alignment on a daily basis to meet internal and external customer demand.    </t>
  </si>
  <si>
    <t xml:space="preserve">Information systems are primarily push based monthly/quarterly forecasts.  Insufficient consideration given to impact one department's needs has on other departments.  (F) Individual departments in the office are silo based with no understanding of how they affect internal or external customers.   </t>
  </si>
  <si>
    <t xml:space="preserve">Standardized work is understood to be the best known way to do a job.  Standard work is followed 100% of the time.  The organization has an easy to use protocol for improving standard work practices.  Staffing and standardized work is intentionally adjusted as demand changes.  </t>
  </si>
  <si>
    <t>Job procedures may exist, but no effective use of standard work to routinely identify and readily use 'best practices' for doing work.  Considerable variation between ways different employees do the same job with each employee individually deciding how to best do the work based on their training.  (F) Office employees have no standard work, process maps, or work instructions.  Individual head knowledge only.</t>
  </si>
  <si>
    <t>Visual boards are posted with traditional metrics.  They are not driving behavioral change or immediate corrective actions.  Workarounds are still the norm for dealing with issues.  (F) No visual boards for the office.  No measures of performance tracked or monitored.</t>
  </si>
  <si>
    <t xml:space="preserve">Some value stream maps created for key business processes with implemented future states.  But operations and external support departments still largely operate in functional silos.  Some cooperation/collaboration, but complete alignment across functional responsibility areas is still a challenge.  (F) No value streams exist. </t>
  </si>
  <si>
    <t>Some understanding of 5S principles but it is done on an inconsistent basis.  It is very hard to visually tell if there is a problem or an abnormality as people are quite busy doing work.  (F) No understanding of 5S in the office.  No 5S process.</t>
  </si>
  <si>
    <t>There is evidence that work is not balanced between operators and/or areas.  Workers are specialized within single functional departments and have a limited number of skills they can perform.  A few key employees provide some flexibility.  (F) High risk if someone is absent.  No cross-training or written standards.</t>
  </si>
  <si>
    <t>Key stakeholders are clearly identified and their requirements are considered in the product and/or process design cycle.  Design cycle time improvement is a key metric.  The various functional groups involved in designing, procuring, making, and selling new products actively talk to one another early in the cycle, and actively collaborate throughout the complete cycle of getting a new product/process ready for implementation.</t>
  </si>
  <si>
    <t>Product and/or process design cycle is long and very linear with limited identification of stakeholder requirements.  One department does their work and then they hand off the design information and decisions made to the next department.  (F) There is not new product development visibility across departments.  No ownership evident.</t>
  </si>
  <si>
    <t xml:space="preserve">Customers and suppliers are not normally participants in the design process and a validated voice of the customer is not a big consideration in the product and process design and development efforts.  (F) External design is only based on internal understanding.  There is no process for voice of the customer or supplier. </t>
  </si>
  <si>
    <t>Visual controls are in place and starting to capture what is important.  People are aware of current status based on visual indicators.  But the information is inconsistently used; typically need to wait until time is available to address issues.</t>
  </si>
  <si>
    <t>Product and process design teams are not familiar with or are not using tools such as QFD, DFMA, variety reduction, use of common parts, modularity, benchmarking, cross functional/co-located design teams, etc. to help minimize total product cost and reduce time to market.  Designs are largely based on inputs from sales and engineering expertise.  (F) No standard design tools exist for development.</t>
  </si>
  <si>
    <t>Rationale for supply decisions are starting to change to move toward the concept of total customer cost as opposed to a focus on lowest piece price, and there is more emphasis starting to be placed on supplier partnering within the organization.</t>
  </si>
  <si>
    <t xml:space="preserve">Supply decisions are made on the basis of part cost and there might be evidence of adversarial relationships with suppliers.  (F) No processes or standards exist for purchasing or for supplier management.  </t>
  </si>
  <si>
    <t xml:space="preserve">Efforts are made to help suppliers improve their processes and joint problem-solving efforts or improvement teams  are common.  Supplier metrics are in place as performance gauges and results are utilized to create shared improvement efforts.  Evidence of favorable impact from joint improvement efforts is regularly reviewed.  </t>
  </si>
  <si>
    <t>There are examples of joint process improvement activities between customers and suppliers and the efforts are expanding beyond purchasing to include other functions in the organization.  Supplier metrics, although somewhat traditional, are in place and shared with supplier regularly in order to impact on supplier quality, cost and delivery outcomes.</t>
  </si>
  <si>
    <t>Pull-based systems have been extended to suppliers and there is evidence of working with suppliers to streamline the flow of material and information between the organization and its suppliers.  Customer demand information is directly shared with suppliers and there is an integrated supply chain from customer to supplier.</t>
  </si>
  <si>
    <t>Pull-Based Systems - On the Journey</t>
  </si>
  <si>
    <t>Some experimentation with pull-based systems with suppliers may have occurred and those in management roles in the procurement and planning areas understand the need to improve the flow of material and information between the organization and its suppliers.</t>
  </si>
  <si>
    <t xml:space="preserve">Pull-Based Systems - Needs Improvement </t>
  </si>
  <si>
    <t xml:space="preserve">Expedites and reschedules with suppliers are common and ordering is largely based on forecast or material requirements planning (MRP) / enterprise resource planning (ERP).  (F) There are no pull-based systems in place with suppliers. </t>
  </si>
  <si>
    <t>Scrap - Excellent</t>
    <phoneticPr fontId="53" type="noConversion"/>
  </si>
  <si>
    <r>
      <t xml:space="preserve">Scrap - </t>
    </r>
    <r>
      <rPr>
        <sz val="14"/>
        <rFont val="Calibri"/>
        <family val="2"/>
      </rPr>
      <t>On the Journey</t>
    </r>
    <phoneticPr fontId="53" type="noConversion"/>
  </si>
  <si>
    <r>
      <t xml:space="preserve">Scrap - </t>
    </r>
    <r>
      <rPr>
        <sz val="14"/>
        <rFont val="Calibri"/>
        <family val="2"/>
      </rPr>
      <t xml:space="preserve">Needs Improvement </t>
    </r>
    <phoneticPr fontId="53" type="noConversion"/>
  </si>
  <si>
    <t>There is routine use of time reduction and quality verification tools; such as quality function deployment (QFD), design for manufacturing and assembly (DFMA), variety reduction, use of common parts, modularity, benchmarking, cross functional/co-located design teams, etc.; where appropriate to help minimize total product cost and reduce time to market.</t>
  </si>
  <si>
    <t>There is little or no formal analytical effort to understand customer requirements.  Surveys might measure customer satisfaction but the information does not appear to drive key decision making or improvement actions.  (F) There is no process in place to measure customer satisfaction and complaints are extreme.</t>
  </si>
  <si>
    <t>Processes are in place to discover the 'root causes' of quality issues.  Corrective actions almost always take care of problems in a timely way.  Quality is at or positively beyond Six Sigma levels of performance.</t>
  </si>
  <si>
    <t>Quality issues get addressed as an individual problem.  Quality inconsistent from year-to-year.  (F) No focus on fixing the process or consistent application of 'root cause' analysis.</t>
  </si>
  <si>
    <t>Customer rejects are virtually non-existent.  Customer rejects are very low and have been declining year over year unless already at zero.</t>
  </si>
  <si>
    <t>Warranty - On the Journey</t>
  </si>
  <si>
    <t>Customer rejects are at a reasonable level and there has been a pattern of some improvement year over year.</t>
  </si>
  <si>
    <t xml:space="preserve">Warranty - Needs Improvement </t>
  </si>
  <si>
    <t xml:space="preserve">Customer rejects are addressed as an individual problem.  (F) Rejects do not get analyzed in a meaningful way to solve recurring problems or to address process improvement actions. </t>
  </si>
  <si>
    <t xml:space="preserve">Value added per employee is very high and shows year over year improvement. </t>
  </si>
  <si>
    <t xml:space="preserve">There is little or no feedback or information sharing with suppliers other than quality or delivery issues.  Supplier delivery and quality results are tracked but no formal processes exist for collaborative improvement actions.  Normal practice is to have multiple suppliers for the same part and to engage in pressuring of suppliers to outbid one another.  (F) There are no measures of supplier performance and no processes for helping suppliers improve. </t>
  </si>
  <si>
    <t>Pull-Based Systems - Excellent</t>
  </si>
  <si>
    <t xml:space="preserve">Continuous improvement is generally considered before adding new plant or equipment.  Capacity is added in small chunks. </t>
  </si>
  <si>
    <t xml:space="preserve">Continuous improvement is frequently considered before adding new plant or equipment, although capacity may still be added in good size chunks when needed.  </t>
  </si>
  <si>
    <t xml:space="preserve">Current needs are considered and calculated but capacity is added in big chunks and space needs are generally always expanding.  (F) Continuous improvement is not considered before adding new plant or equipment or staff. </t>
  </si>
  <si>
    <t>OTD (on-time delivery) is very high and has shown year over year improvement unless at 100%.  On-time metrics are based on customer request dates.</t>
  </si>
  <si>
    <t>OTD is very good and has shown some year over year improvement.  Measures for OTD have evolved from "promised date" to "customer request date."</t>
  </si>
  <si>
    <t>OTD is poor or declining year over year.  Measures for OTD are based on "promised date".  (F) It is seen as acceptable to schedule work at the convenience of the plant's processes.</t>
  </si>
  <si>
    <t xml:space="preserve">There is evidence that order lead times have been dropping year over year. </t>
  </si>
  <si>
    <t xml:space="preserve">There is some evidence that order lead times have improved (less time) in the past couple of years. </t>
  </si>
  <si>
    <t xml:space="preserve">There are some programs in place to ensure the organization understands customer requirements and to communicate them to employees, but the linkages between requirements and day-to-day decision making is not always clear.  Customer satisfaction measures get used but it is not clear how they impact decision making or improvement actions.  </t>
  </si>
  <si>
    <t xml:space="preserve">Parts shortages and/or stock outs are infrequent or non-existent and related measures show year over year improvement unless zero. </t>
  </si>
  <si>
    <t xml:space="preserve">Parts shortages and/or stock outs are seen as a problem and there has been some improvement in any related measures year over year. </t>
  </si>
  <si>
    <t xml:space="preserve">Parts shortages and/or stock outs are frequent and expediting and hot lists are common.  (F) There is no focus or process to improve parts shortages. </t>
  </si>
  <si>
    <t>EBIT is reasonable for the industry, and perhaps there has been some small increase in the past couple of years.</t>
  </si>
  <si>
    <t>EBIT is flat year over year and generally at a level that is below industry average.  (F) EBIT is decreasing year over year.</t>
  </si>
  <si>
    <t xml:space="preserve">Operating income on manufacturing assets is very high and trending upward year over year. </t>
  </si>
  <si>
    <t>Operating income on manufacturing assets is pretty good, with some trending upward in the past couple of years.</t>
  </si>
  <si>
    <t>Operating income on manufacturing assets is flat year over year.  (F) Operating income on manufacturing assets is trending downward year over year.</t>
  </si>
  <si>
    <t xml:space="preserve">Generally, market share is growing and sales are increasing. </t>
  </si>
  <si>
    <t xml:space="preserve">Generally, market share is being maintained or growing at least slightly, and sales are stable or on the increase.  </t>
  </si>
  <si>
    <t xml:space="preserve">Value added per employee is very good and shows some year over year improvement.  </t>
  </si>
  <si>
    <t>Value added per employee is poor and shows a flat or declining trend.  (F) There is no measurement of value added per employee.</t>
  </si>
  <si>
    <t xml:space="preserve">Days on hand of inventory is very low and inventory turnover numbers are among the very best in the industry. </t>
  </si>
  <si>
    <t>Days on hand of inventory is at least equal to industry average, and inventory turnover numbers are trending upward each year.</t>
  </si>
  <si>
    <t xml:space="preserve">Days on hand of inventory is high and inventory turnover numbers are among the lowest in the industry.  (F) There is no process to measure and understand the amount of inventory on hand or inventory turns. </t>
  </si>
  <si>
    <t>Market share is stagnant and sales are flat.  (F) Market share is declining and sales are decreasing or the company has no concept of their market share relative to their relevant territories.</t>
  </si>
  <si>
    <t>There is evidence that order lead times have been staying the same or taking more time year over year.  (F) There is no process to track, update or improve lead times.</t>
  </si>
  <si>
    <t>Costs for premium freight, inbound or outbound, are low and have been declining year over year unless at zero.</t>
  </si>
  <si>
    <t xml:space="preserve">Costs for premium freight, inbound or outbound, are average or better, and there has been some decline in these costs year over year. </t>
  </si>
  <si>
    <t xml:space="preserve">Costs for premium freight, inbound or outbound, are significant and have been flat or trending up year over year.  (F) There is no process to evaluate and improve freight costs. </t>
  </si>
  <si>
    <t>http://www.ame.org/excellence-awards.</t>
  </si>
  <si>
    <r>
      <rPr>
        <b/>
        <sz val="16"/>
        <rFont val="Arial"/>
        <family val="2"/>
      </rPr>
      <t>Lean Sensei Questions</t>
    </r>
    <r>
      <rPr>
        <sz val="16"/>
        <rFont val="Arial"/>
        <family val="2"/>
      </rPr>
      <t xml:space="preserve"> - Select the description that most closely relates to your company's current state; then grade it using one of the letter grades to the right.  </t>
    </r>
  </si>
  <si>
    <t>What is your impact on the environment?</t>
  </si>
  <si>
    <t>(Muda) Describe all efforts to identify and eliminate all forms of waste on the shop floor:</t>
  </si>
  <si>
    <t>(Muda) Describe all efforts to identify and eliminate all forms of waste in the front office:</t>
  </si>
  <si>
    <t>Design Internal - Excellent</t>
  </si>
  <si>
    <t>(Mura) Describe all efforts to identify and eliminate al forms of unevenness, fluctuation and variation in the front office:</t>
  </si>
  <si>
    <t>(Mura) Describe all efforts to identify and eliminate al forms of unevenness, fluctuation and variation on the shop floor</t>
  </si>
  <si>
    <t>How do you partner with your suppliers to minimize total cost to your value stream?</t>
  </si>
  <si>
    <t>What innovative processes are being used to improve market service and logistics?</t>
  </si>
  <si>
    <t>Customer rejects annually (PPM)or appropriate industry measurement</t>
  </si>
  <si>
    <t>Other appropriate quality related measures that would support the achievement of your Policy Deployment Plan</t>
  </si>
  <si>
    <t>Value added per associate or employee (Sales minus purchased materials divided by total headcount)</t>
  </si>
  <si>
    <t>Inventory turns - raw, work in process and finished as appropriate:</t>
  </si>
  <si>
    <t>Percent on-time and complete shipments</t>
  </si>
  <si>
    <t>Other appropriate delivery related measures that would support the achievement of the Policy Deployment Plan</t>
  </si>
  <si>
    <t>Premium freight costs, including incoming raw material or finished goods shipment (premium freight is abnormal freight to meet customer demand</t>
  </si>
  <si>
    <t>Earnings before interest and taxes (EBIT) profitability or other appropriate measures to document plant profitability.</t>
  </si>
  <si>
    <t>Operating income on manufacturing assets ration</t>
  </si>
  <si>
    <t xml:space="preserve">Other appropriate profitability-related measures that would support the achievement of your policy deployment plan. </t>
  </si>
  <si>
    <t>What is your focus regarding supplier certification?, What is your supplier focus for continuous improvement to improve business results?, What are your processes to achieve perfection in product and supplier management?</t>
  </si>
  <si>
    <t>Describe your safety program, including efforts to ensure ergonomic safety:, Describe your system of outlining expectations and follow-up with all plant and site personnel regarding safety:, How are you improving your safety program?, Report your safety record for the past three to five years:</t>
  </si>
  <si>
    <t>Pictures / Diagrams</t>
  </si>
  <si>
    <t>Results / Charts</t>
  </si>
  <si>
    <t xml:space="preserve">Leaders are attempting to move to a process or value stream view when addressing improvement opportunities. Tracking and report outs done in daily, weekly and monthly reviews sometimes in office conference rooms and sometimes in the Gemba.  Visual management practices and IT database systems evolving to support and guide.  Too much time is spent on normal conditions as abnormalities and are not always easy to see. </t>
    <phoneticPr fontId="18" type="noConversion"/>
  </si>
  <si>
    <t>Team members (employees) empowered to make decisions, try new things, fail and problem solve in a safe environment.  Employees are valued for their heads, their hearts and their hands.  They are responsible for the processes in their area of the value stream, and continue to be trained and coached on multiple aspects of critical thinking and problem solving skills.  Employees are trusted to implement many improvement ideas with simple idea validation process where management is no longer an approval bottleneck.</t>
  </si>
  <si>
    <t xml:space="preserve">Team members are mostly valued for their hands and heads; they contribute ideas for improvement, but implementation of ideas is slow to happen.  Employees are sometimes made to feel like they own and have a responsibility for their own portion of the value stream and for creating an improved future within it, but managers and engineers still make most of the decisions.  Some training has been done on critical thinking and problem solving skills.  </t>
  </si>
  <si>
    <t>Leaders learning to behave as servant leaders.  Moderate levels of respect for people with some attempts to engage their hearts and minds as well as their hands.  Some evidence of growing cultural or engagement improvement over the past 3-5 years.  Good/Very Good engagement scores in excess of 50%.</t>
  </si>
  <si>
    <t>Leaders tend to behave more as bosses than leaders, generally they make decisions and tell people what to do.  Show moderate levels of respect for people.  Employees have no responsibility for their portion of the value stream beyond the task they do.  Minimal evidence of improvement in culture or engagement scores over the past 3-5 years.  (F) Morale is very poor and employees are not allowed to make decisions.</t>
  </si>
  <si>
    <t>Problem solving to identify root cause/s and propose solutions to permanently eliminate them are practiced when time is available by management and employees.  Much of the analysis gets done by an "A Team" of employees and managers.  Team members are asked to identify and eliminate waste as part of their daily routine, not just as part of "events" but follow-up by leadership on this practice is inconsistent.  Problem solving skills is a required component for leadership roles.</t>
  </si>
  <si>
    <t>Employee development a top priority for all levels of leadership. The plant invests resources to ensure leaders and managers practice effective communication and listening skills as well as builds leaders’ and managers’ relationship &amp; coaching skills. Leaders frequently in Gemba coaching and teaching, focused on building capability to see and eliminate waste, solve problems and serve the ultimate customer.  Very high levels of trust between employees and leaders.</t>
  </si>
  <si>
    <t>Employee development is a stated priority for leadership.  Leaders often in Gemba and do some coaching.  People are being encouraged to take more responsibility for the work they do, but leaders still make most of the decisions in the Gemba telling employees what to do.  Trust levels improving. Employee development includes problem solving skills, team work and facilitation skills to support improvement culture.</t>
  </si>
  <si>
    <t>The compliance portion of the safety program is well developed and showing year over year positive results.  Continuously improving safety culture (e.g., employee based safety committees, safety improvement programs, safety gemba walks, safety kaizen events, etc.) in place and metrics show year over year positive results.  Clear evidence ergonomics (office &amp; operations) are strongly considered in the design of work and workspaces, and "near misses" are consistently mined as opportunities for improvement.  The employee base is engaged and shows clear ownership of safety program.</t>
  </si>
  <si>
    <t>Safety based on compliance to regulations.  Safety programs are minimal and measures are  compliance based required metrics.  (F) Clear examples of poor ergonomics and/or safety problems as you walk through the processes and the compliance metrics reflect this lack of safety focus.  Safety manager owns safety and there is little or no employee engagement.</t>
  </si>
  <si>
    <t xml:space="preserve">The company has reduced energy usage in its internal operations and in logistics.  Company effectively working toward zero waste to landfills. Company also helps customers, suppliers, and employees to reduce energy usage including commuting and at home. </t>
  </si>
  <si>
    <t>There is significant attention given to environmental programs.  Plant is moving toward a carbon neutral position.  Alternative sources of energy being measured and tracked (e.g., using a high percentage of energy coming from renewable sources).</t>
  </si>
  <si>
    <t>A clear understanding of "quality at the source" and to never pass a defect to the next operation.  Wherever possible, poka-yoke (mistake-proofing) methods have been installed to eliminate errors that could lead to defects.  There is a strong focus on process quality as well as product quality.  Products are shipped to customers virtually defect free.</t>
  </si>
  <si>
    <t>Raw material, kanbans and work-in-process inventories have clear locations, amounts are defined and there is a clear rationale for these levels.  Levels are regularly adjusted as customer demands shift.  Key inventory  measures of success: accuracy, reduction in levels, increased velocity are showing meaningful improvement.</t>
  </si>
  <si>
    <t>Raw material, kanbans and work-in-process inventories have locations, and at least the planning group can explain the rationale for these levels. Cycle counting is being done not full inventories.</t>
  </si>
  <si>
    <t>Extensive and meaningful visual controls in place to indicate abnormal situations in real time; quick action response and escalation processes in place to quickly control abnormalities.  Employees can easily see through good visual management to identify exceptions.</t>
  </si>
  <si>
    <t>The value streams have been mapped and are well understood from ideation to cash and information is readily shared across departments.  There is very high alignment across the organization to customers served.  The plant fosters an understanding of customer expectations within its total workforce.</t>
  </si>
  <si>
    <t xml:space="preserve">Value streams have been mapped and some movement has taken place to have better alignment with key customer groups served.  A model line has been established with a clear understanding of the quotation to cash for customers served.  Some actions have been taken as a result of the value stream work but most of the organization still operates in a traditional way.  </t>
  </si>
  <si>
    <t>Some value stream mapping has been done, but operations and external support departments still largely operate in functional silos.  Some cooperation/collaboration, but complete alignment across functional responsibility areas is a major challenge.  (F) Company has never used value stream mapping.</t>
  </si>
  <si>
    <t>5S has evolved to become part of the culture; it's used to reduce waste.  5S actions focus more on making it easier to see interruptions to flow and identify abnormalities, more so than housekeeping.  There is evidence that these systems are reviewed and improved upon regularly. 5S activities are owned and managed by employees who see real benefits in using those practices.</t>
  </si>
  <si>
    <t>Staffing of processes matches team members to the demand.  Multi-skilled operators perform work based on standardized work practices that ensure balanced work and an ability to meet customer demand. Associates frequently rotate to keep skills fresh.</t>
  </si>
  <si>
    <t>A clear understanding of "quality at the source" and to never pass a defect to the next operation.  Wherever possible, poka-yoke (mistake-proofing) methods have been installed to eliminate errors that could lead to defects.  There is a strong and effective approach on quality of transactions and information flows to make certain the processes yield the right information at the right time. Department outputs are delivered virtually defect free.</t>
  </si>
  <si>
    <t xml:space="preserve">Steps are being taken to start synchronizing flow of information to meet internal and external customer needs in some areas. There is some collaboration between departments but the organization still largely operates in silos relative to information flows.
</t>
  </si>
  <si>
    <t>Extensive and meaningful visual controls in place to indicate abnormal situations in real time; quick action response and effective escalation processes in place to quickly control abnormalities and identify root cause performance issues (e.g. relative to information flows, accuracy, timeliness, etc.).</t>
  </si>
  <si>
    <t>Work area layouts promote seamless flow and foster an environment of collaboration between people.  Information flows are more than just producing information in a single department.  Other departments' need for information timeliness, format and ease of use are taken into account.  Little time spent searching for 'right' information.</t>
  </si>
  <si>
    <t>Some changes in work area layouts may have been made to promote information flows and minimize transit and other forms of waste.  Work still moves between functional departments with significant batching of information.  Attempts underway to take into account other work groups needs for timeliness, format and ease of use.  Information being made easier to find.</t>
  </si>
  <si>
    <t>Work is largely done by departments arranged by function and/or the entire process is spread throughout the facility.  (F) Work area layouts are not arranged to promote flow of information and minimize search time and other forms of waste.</t>
  </si>
  <si>
    <t>Staffing of processes matches needed team members to the demand.  Multi-skilled operators are performing work based on standardized work practices that ensure balanced work and ability to meet customer demand. Associates frequently rotate to keep skills fresh.</t>
  </si>
  <si>
    <t>A few employees are cross-trained but the practice is not widespread or systematic.  Most operators only have the skills to work traditionally (one or two jobs).  Work procedures may be in place and be mistaken for "standardized work".</t>
  </si>
  <si>
    <t xml:space="preserve">Internal first pass yields are very good, and scrap levels are very minimal (low).  Both of these measures show meaningful improvement year over year.  </t>
  </si>
  <si>
    <t>Internal first pass yields and scrap levels are sporadic.  (F) Internal first pass yields and scrap levels are very low or not measured.</t>
  </si>
  <si>
    <t>There is a pro-active effort to understand customer requirements and this information is communicated widely to employees.  Customer loyalty metrics like Net Promoter Score or some other meaningful indicators are actively used to surface and address issues.  Customer loyalty is at a very high level and increasing on a year-to-year basis.</t>
  </si>
  <si>
    <r>
      <t>Numerous formal recognition programs in place.  Informal recognition is an integral part of culture and is apparent through open and genuine actions.  There is focus on celebrating and recognizing small incremental improvements and team growth and development.  Recognition programs are clearly tied to performance,</t>
    </r>
    <r>
      <rPr>
        <b/>
        <sz val="14"/>
        <color rgb="FF0070C0"/>
        <rFont val="Arial"/>
        <family val="2"/>
      </rPr>
      <t xml:space="preserve"> </t>
    </r>
    <r>
      <rPr>
        <b/>
        <sz val="12"/>
        <color rgb="FF0070C0"/>
        <rFont val="Arial"/>
        <family val="2"/>
      </rPr>
      <t>cost savings targets do not conflict with lean objectives/practices</t>
    </r>
    <r>
      <rPr>
        <b/>
        <sz val="14"/>
        <color rgb="FF0070C0"/>
        <rFont val="Arial"/>
        <family val="2"/>
      </rPr>
      <t>.</t>
    </r>
    <r>
      <rPr>
        <b/>
        <sz val="12"/>
        <color rgb="FF0070C0"/>
        <rFont val="Arial"/>
        <family val="2"/>
      </rPr>
      <t xml:space="preserve">  Recognition programs are in alignment with lean objectives.   </t>
    </r>
  </si>
  <si>
    <t xml:space="preserve">Capacity assumed to be infinite with little consideration given to level loading work within or between departments.  Work schedules frequently adjusted to accommodate last minute expedites.  Monthly or quarterly surges in demand a normal occurrence.  (F) Overtime is a major problem for the company but only seen by employees as the process.  No action is taken to reduce overtime or expedites. </t>
  </si>
  <si>
    <t>Managing by clearly identified value streams with end to end metrics, and possibly value stream managers.  Value streams are well understood from ideation to cash and information is readily shared across departments.  There is very high alignment across the organization to customers served. The plant fosters an understanding of customer expectations within its total workforce.</t>
  </si>
  <si>
    <t xml:space="preserve">How do you focus on variety reduction, commonality and modularity? </t>
  </si>
  <si>
    <r>
      <t>Organization claims to value people, but not too much done in the way of developing employee critical thinking skills/capabilities</t>
    </r>
    <r>
      <rPr>
        <b/>
        <strike/>
        <sz val="12"/>
        <color rgb="FF0070C0"/>
        <rFont val="Arial"/>
        <family val="2"/>
      </rPr>
      <t>.</t>
    </r>
    <r>
      <rPr>
        <b/>
        <sz val="12"/>
        <color rgb="FF0070C0"/>
        <rFont val="Arial"/>
        <family val="2"/>
      </rPr>
      <t>.  Improvement ideas accepted from employees but everything must be approved by managers.  Management operates more from a 'this is my silo' perspective.  Employees have some problem solving training.  (F) There is no problem solving training for employees. Disrespect exists throughout management and employees.</t>
    </r>
  </si>
  <si>
    <t xml:space="preserve">Specific processes are in place to pursue breakthrough innovations vs. just incremental improvements. Both customer and supplier involvement is a requirement for product and service development.  Customers and suppliers are welcome and are frequent active participants in the design process.  A deep and meaningful understanding of the voice of the customer, it's a key driver throughout product and process design efforts. </t>
  </si>
  <si>
    <t xml:space="preserve">Describe the plants policy deployment process, such as hoshin kanri planning, strategic planning, etc.  What is the scope and level of the plant’s cascading of policy, goals, strategies, and action plans for both the shop floor and the front office? </t>
  </si>
  <si>
    <r>
      <t>E</t>
    </r>
    <r>
      <rPr>
        <b/>
        <sz val="16"/>
        <color theme="3" tint="0.39997558519241921"/>
        <rFont val="Calibri"/>
        <family val="2"/>
      </rPr>
      <t xml:space="preserve">xplain the key methods the company uses to clarify goals, define strategies, identify problems and develop countermeasures.   Outline the role and relationship of leadership and all associates in achieving company goals and objectives. • Describe your system of outlining expectations and follow-up with all plant and site personnel. </t>
    </r>
  </si>
  <si>
    <t>Explain how you utilize standard work in your management approach, including going to the Gemba to learn what is really happening.  Describe your system of outlining expectations and follow-up with all plant and site personnel.</t>
  </si>
  <si>
    <t>Describe your plant's continuous improvement program to achieve the policy deployment plan:, Outline the role and relationship of leadership and all associates in achieving company goals and Objectives.</t>
  </si>
  <si>
    <t>Describe your plant’s approach to diversity and inclusion.  Describe how leadership promotes self-reflection to improve leadership skills and show respect for people.  Describe how the plant ensures leaders and managers practice effective communication, listening and building relationship skills.</t>
  </si>
  <si>
    <t>List efforts being used to achieve a high level of employee engagement. Describe how you have changed your organization to better align for creating value across different departments and work groups?</t>
  </si>
  <si>
    <t>Describe your plant's problem-solving process, including the role of teams within it and how improvement ideas are actively solicited. What is the role of manufacturing associates and front office personnel in achieving kaizen or continuous improvement? Describe how skills related to improvement and teamwork are included in employee job requirements?</t>
  </si>
  <si>
    <t>Describe your plant’s approach to ensure leaders and managers develop people’s talents and capabilities.</t>
  </si>
  <si>
    <t>What innovative processes are followed to meet customer expectations?, How do you foster an understanding of customer expectations within your total workforce?</t>
  </si>
  <si>
    <t>What processes do you have in place at the highest level to foster breakthrough solutions vs. incremental improvement to meet and/or stay ahead of customer expectations? What innovative processes are followed to reduce costs and increase value to the customer?, What do you do in your new product development process to minimize total cost?, What is your approach to benchmarking?</t>
  </si>
  <si>
    <t>Employees feel valued and respected by leadership; they know where the company is headed and why. They trust that leadership cares about both them and customers in a positive meaningful way.  Leadership promotes self-reflection to improve the way leaders lead (e.g. using 360 feedback, engagement surveys, leadership coaching, etc.).  Clear evidence of significant cultural or engagement improvement over the past 3-5 years or consistently showing in excess of 70% high/very high engagement scores.</t>
  </si>
  <si>
    <r>
      <t xml:space="preserve">Problems are viewed as </t>
    </r>
    <r>
      <rPr>
        <b/>
        <i/>
        <sz val="12"/>
        <color rgb="FF0070C0"/>
        <rFont val="Arial"/>
        <family val="2"/>
      </rPr>
      <t>process issues</t>
    </r>
    <r>
      <rPr>
        <b/>
        <sz val="12"/>
        <color rgb="FF0070C0"/>
        <rFont val="Arial"/>
        <family val="2"/>
      </rPr>
      <t xml:space="preserve"> and people are expected to shine a light on them as soon as they happen.  A protocol exist to have the appropriate people immediately come to the Gemba to see the problem. Employee-team members are engaged on a daily basis to identify root cause/s and propose solutions-countermeasures to permanently eliminate/control issues.  Self-reflection or evaluation exists on the quality of the problem solving activities.  Problem solving is a required component of all job roles. </t>
    </r>
  </si>
  <si>
    <t>How do you recognize and reward individuals and teams for contributing to improvement?</t>
  </si>
  <si>
    <t>Extensive efforts used to make it quick and easy to identify abnormalities.  Successfully eliminated overproduction, over processing, wait times, excess motions, defects, etc.  Minimal transportation.  There is evidence that these systems are reviewed and improved upon regularly.</t>
  </si>
  <si>
    <t>Reasonable efforts used to make it easier to identify abnormalities, but challenges still exist.  Meaningful elimination of overproduction, over processing, wait times, excess motions, defects, etc.  Reducing transport times.  There is evidence that these systems are reviewed and improved upon regularly.</t>
  </si>
  <si>
    <t>Trying to make it easier to identify abnormalities, but efforts still in the early stages.  Activities underway to reduce overproduction, over processing, wait times, excess motions, defects and transport times.  There is evidence the organization is trying to do this more effectively.  (F) Employees do not know what waste is defined as and there are no activities to reduce waste.</t>
  </si>
  <si>
    <t>AME Webinar: So You 've Done Lean, but Quality is Still an Issue? Five Proven Solutions</t>
  </si>
  <si>
    <t>(Muri) Describe all efforts to identify and eliminate all forms of Overburdening people and machines on the shop floor:</t>
  </si>
  <si>
    <t xml:space="preserve">Clear understanding of how the classic 8 wastes apply to business support organizations.  Support departments (e.g., HR, Finance, Engineering, etc.) successfully eliminated information overproduction, over processing, wait times, excess looking for information, defects - rework, etc.  They provide positive support to departments that directly create value for customers.  There is evidence that these systems are reviewed and improved upon regularly.    </t>
  </si>
  <si>
    <t>(Muri) Describe all efforts to identify and eliminate all forms of Overburdening people and machines in the front office:</t>
  </si>
  <si>
    <t>Innovation activities primarily focused on incremental improvements. Involvement of customers and suppliers has been initiated and they have some role in the design process.  Product and service design teams are clear that the voice of the customer should be a key driver throughout product and process design and development efforts, though this goal is not fully realized yet.  Supplier involvement is somewhat 'ad hoc.'</t>
  </si>
  <si>
    <t>Try storming</t>
  </si>
  <si>
    <t>Scrap and/or yield rates (Planned vs. Unplanned)</t>
  </si>
  <si>
    <t>Other appropriate cost related measures that would support the achievement of your Policy Deployment Plan:</t>
  </si>
  <si>
    <t>Note:  the information in these columns is for your internal company use, this info. is NOT needed if applying for the AME Excellence Award</t>
  </si>
  <si>
    <r>
      <t xml:space="preserve">Key business processes mapped with implemented future states based on key lean principles.  Some movement has taken place to have better alignment with key customer groups served. </t>
    </r>
    <r>
      <rPr>
        <b/>
        <strike/>
        <sz val="12"/>
        <color rgb="FFFF0000"/>
        <rFont val="Arial"/>
        <family val="2"/>
      </rPr>
      <t xml:space="preserve"> </t>
    </r>
    <r>
      <rPr>
        <b/>
        <sz val="12"/>
        <color rgb="FF0070C0"/>
        <rFont val="Arial"/>
        <family val="2"/>
      </rPr>
      <t xml:space="preserve"> Some actions have been taken as a result of the value stream work but most of the organization still operates in a traditional way.</t>
    </r>
  </si>
  <si>
    <t>AME Lean Sensei®</t>
  </si>
  <si>
    <t>How to use the AME Lean Sensei:</t>
  </si>
  <si>
    <t>http:/youtu.be/L1mKoi-nWTQ.</t>
  </si>
  <si>
    <t xml:space="preserve">The best senseis—or teachers— always ask thought-provoking questions and do not give mere answers. The questions asked by the AME Lean Sensei will help you think about how to become best-in-class at your site or facility. As you answer the AME Lean Sensei, ask yourselves:
• How can we prove this in writing?
• How can we prove this visually?
• Do we have any external benchmarks of excellence for comparative purposes?  
• What gaps do we have for each question? 
• Have we reached the level of excellence necessary to apply for the AME Excellence Award and, if so, how can we engage the entire company in that process? 
</t>
  </si>
  <si>
    <t xml:space="preserve">Only a handful are selected as Award Recipients each year. Applicants are not competing against other organizations; success is measured in terms of how effectively applicants stack-up against the criteria outlined in the Lean Sensei.  </t>
  </si>
  <si>
    <t>Always remember that you must prioritize or the work will be overwhelming and nothing will get accomplished. Pick 3-5 gaps and strive for deep improvement that is sustainable. If you approach your work with the AME Lean Sensei in a systematic way, your team will reap great rewards that are sustainable. If you ultimately decide to apply for the AME Excellence Award, the information on your wall is a template for the Achievement Report where you tell your story.</t>
  </si>
  <si>
    <t xml:space="preserve">The Association for Manufacturing Excellence offers the AME Lean Sensei to anyone interested in benchmarking their organization against distinguished AME Excellence Award recipient companies.  AME Excellence Award recipients operate at exceptional levels of performance, setting the bar high for achieving success in the search for operational excellence. If you are interested in joining this distinguished group of recipients, the AME Lean Sensei will help you see if you’re ready to apply. If you’re not interested in applying for the AME Excellence Award, the AME Lean Sensei is still a valuable tool to help your organization identify potential areas of focus and improve the way you improve. For a firsthand look at how to use the AME Lean Sensei, watch this webinar: </t>
  </si>
  <si>
    <t xml:space="preserve">• to send you notices for membership renewal </t>
  </si>
  <si>
    <t xml:space="preserve">• to provide you with information about products or services we offer and/or which you have ordered such as conference, seminar and workshop registration, webinar registration, publication subscriptions, purchases of online resources such as books and DVDs. </t>
  </si>
  <si>
    <t xml:space="preserve">• to provide AME volunteers with information about specific event attendees. If you register for an in-person event, AME reserves the right to share your name and contact information with the volunteers charged with organizing that event unless you request to be excluded. Note that this information is provided to AME volunteers for the purpose of providing a valuable event experience and is not to be used for sales or solicitation purposes. </t>
  </si>
  <si>
    <t xml:space="preserve">• to provide AME Regional Board members information about AME members who live and or work in their designated geographic area. This information is provided to Regional Board members to help AME provide a meaningful membership experience for you at a local level, and so AME Regional Board members may contact you to discuss local events and/or volunteer opportunities. </t>
  </si>
  <si>
    <t>• to send you information, on behalf of third parties, about products or services that may be of interest to you. When AME partners with another nonprofit or sells access to its mailing list, all mailings and emails are done through a third party so that your contact information is not disclosed.</t>
  </si>
  <si>
    <t>• to provide AME conference exhibitors and sponsors with the contact information of registrants to the AME conference.</t>
  </si>
  <si>
    <t xml:space="preserve">We may also use your contact information to ask for your input to help in our research about our services, events, or products or to provide you with additional information about this site and about other Association for Manufacturing Excellence products, services, or events that we think might be of interest to you. </t>
  </si>
  <si>
    <t>All promotional and research email messages you receive from us will include an option to opt out of future email communications from that particular department or affiliate of the Association for Manufacturing Excellence.</t>
  </si>
  <si>
    <r>
      <t xml:space="preserve">We may also </t>
    </r>
    <r>
      <rPr>
        <sz val="12"/>
        <color indexed="8"/>
        <rFont val="Times New Roman"/>
        <family val="1"/>
      </rPr>
      <t xml:space="preserve">send you emails and e-newsletters and with targeted, relevant content. Each email or e-newsletter will provide you with an opportunity to opt out. In some cases, we may send you relevant, carefully-screened offers from reputable third party businesses or organizations. Many of our customers appreciate receiving these offers because they relate to their business or occupation. However, you will always be able to opt out receiving future emails. </t>
    </r>
  </si>
  <si>
    <r>
      <t xml:space="preserve">If you wish to update your membership contact information, please go to AME’s home page </t>
    </r>
    <r>
      <rPr>
        <u/>
        <sz val="12"/>
        <color indexed="12"/>
        <rFont val="Times New Roman"/>
        <family val="1"/>
      </rPr>
      <t>www.ame.org</t>
    </r>
    <r>
      <rPr>
        <sz val="12"/>
        <color indexed="8"/>
        <rFont val="Times New Roman"/>
        <family val="1"/>
      </rPr>
      <t xml:space="preserve">. If you wish to opt out of receiving email, faxes, or phone calls from AME or any of its departments, affiliated organizations or third party providers, please send an email to </t>
    </r>
    <r>
      <rPr>
        <u/>
        <sz val="12"/>
        <color indexed="12"/>
        <rFont val="Times New Roman"/>
        <family val="1"/>
      </rPr>
      <t>info@ame.org</t>
    </r>
    <r>
      <rPr>
        <sz val="12"/>
        <color indexed="8"/>
        <rFont val="Times New Roman"/>
        <family val="1"/>
      </rPr>
      <t xml:space="preserve">. If you wish to contact us for any other reason, please email us at </t>
    </r>
    <r>
      <rPr>
        <u/>
        <sz val="12"/>
        <color indexed="12"/>
        <rFont val="Times New Roman"/>
        <family val="1"/>
      </rPr>
      <t>info@ame.org</t>
    </r>
    <r>
      <rPr>
        <sz val="12"/>
        <color indexed="8"/>
        <rFont val="Times New Roman"/>
        <family val="1"/>
      </rPr>
      <t xml:space="preserve">.   </t>
    </r>
  </si>
  <si>
    <r>
      <t xml:space="preserve"> </t>
    </r>
    <r>
      <rPr>
        <b/>
        <sz val="24"/>
        <color theme="1"/>
        <rFont val="Calibri"/>
        <family val="2"/>
        <scheme val="minor"/>
      </rPr>
      <t xml:space="preserve">AME </t>
    </r>
    <r>
      <rPr>
        <b/>
        <sz val="24"/>
        <color indexed="8"/>
        <rFont val="Calibri"/>
        <family val="2"/>
      </rPr>
      <t xml:space="preserve">Lean Sensei® </t>
    </r>
    <r>
      <rPr>
        <b/>
        <sz val="24"/>
        <color theme="1"/>
        <rFont val="Calibri"/>
        <family val="2"/>
        <scheme val="minor"/>
      </rPr>
      <t xml:space="preserve"> - </t>
    </r>
    <r>
      <rPr>
        <b/>
        <sz val="24"/>
        <color indexed="8"/>
        <rFont val="Calibri"/>
        <family val="2"/>
      </rPr>
      <t xml:space="preserve">AME Award Criteria </t>
    </r>
    <r>
      <rPr>
        <b/>
        <sz val="24"/>
        <color theme="1"/>
        <rFont val="Calibri"/>
        <family val="2"/>
        <scheme val="minor"/>
      </rPr>
      <t>Self</t>
    </r>
    <r>
      <rPr>
        <b/>
        <sz val="24"/>
        <color indexed="8"/>
        <rFont val="Calibri"/>
        <family val="2"/>
      </rPr>
      <t>-</t>
    </r>
    <r>
      <rPr>
        <b/>
        <sz val="24"/>
        <color theme="1"/>
        <rFont val="Calibri"/>
        <family val="2"/>
        <scheme val="minor"/>
      </rPr>
      <t>Assessment</t>
    </r>
  </si>
  <si>
    <t>Lean Sensei®  Report Card</t>
  </si>
  <si>
    <r>
      <t>Your Lean Sensei</t>
    </r>
    <r>
      <rPr>
        <b/>
        <sz val="12"/>
        <color indexed="8"/>
        <rFont val="Calibri"/>
        <family val="2"/>
      </rPr>
      <t>®</t>
    </r>
    <r>
      <rPr>
        <b/>
        <sz val="12"/>
        <color indexed="8"/>
        <rFont val="Arial"/>
        <family val="2"/>
      </rPr>
      <t xml:space="preserve"> Weighted Points</t>
    </r>
  </si>
  <si>
    <t>Do not enter data on this sheet; it will autopopulate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</si>
</sst>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0.0%"/>
    <numFmt numFmtId="166" formatCode="[$-409]mmmm\ d\,\ yyyy;@"/>
  </numFmts>
  <fonts count="72">
    <font>
      <sz val="12"/>
      <color theme="1"/>
      <name val="Calibri"/>
      <family val="2"/>
      <scheme val="minor"/>
    </font>
    <font>
      <b/>
      <sz val="24"/>
      <color theme="1"/>
      <name val="Calibri"/>
      <family val="2"/>
      <scheme val="minor"/>
    </font>
    <font>
      <sz val="10"/>
      <name val="Verdana"/>
      <family val="2"/>
    </font>
    <font>
      <u/>
      <sz val="12"/>
      <color theme="10"/>
      <name val="Calibri"/>
      <family val="2"/>
      <scheme val="minor"/>
    </font>
    <font>
      <u/>
      <sz val="12"/>
      <color theme="11"/>
      <name val="Calibri"/>
      <family val="2"/>
      <scheme val="minor"/>
    </font>
    <font>
      <b/>
      <sz val="14"/>
      <color indexed="8"/>
      <name val="Arial"/>
      <family val="2"/>
    </font>
    <font>
      <b/>
      <sz val="16"/>
      <color theme="1"/>
      <name val="Calibri"/>
      <family val="2"/>
      <scheme val="minor"/>
    </font>
    <font>
      <sz val="14"/>
      <name val="Calibri"/>
      <family val="2"/>
      <scheme val="minor"/>
    </font>
    <font>
      <b/>
      <sz val="28"/>
      <name val="Arial Narrow"/>
      <family val="2"/>
    </font>
    <font>
      <sz val="28"/>
      <color theme="1"/>
      <name val="Calibri"/>
      <family val="2"/>
      <scheme val="minor"/>
    </font>
    <font>
      <b/>
      <sz val="20"/>
      <name val="Arial Narrow"/>
      <family val="2"/>
    </font>
    <font>
      <sz val="20"/>
      <color theme="1"/>
      <name val="Calibri"/>
      <family val="2"/>
      <scheme val="minor"/>
    </font>
    <font>
      <b/>
      <sz val="22"/>
      <color theme="1"/>
      <name val="Calibri"/>
      <family val="2"/>
      <scheme val="minor"/>
    </font>
    <font>
      <b/>
      <sz val="20"/>
      <color theme="1"/>
      <name val="Calibri"/>
      <family val="2"/>
      <scheme val="minor"/>
    </font>
    <font>
      <sz val="12"/>
      <color rgb="FF0000FF"/>
      <name val="Calibri"/>
      <family val="2"/>
      <scheme val="minor"/>
    </font>
    <font>
      <sz val="12"/>
      <name val="Calibri"/>
      <family val="2"/>
      <scheme val="minor"/>
    </font>
    <font>
      <b/>
      <sz val="20"/>
      <color indexed="8"/>
      <name val="Arial Narrow"/>
      <family val="2"/>
    </font>
    <font>
      <b/>
      <sz val="12"/>
      <color indexed="8"/>
      <name val="Arial Narrow"/>
      <family val="2"/>
    </font>
    <font>
      <sz val="8"/>
      <name val="Calibri"/>
      <family val="2"/>
      <scheme val="minor"/>
    </font>
    <font>
      <sz val="16"/>
      <name val="Arial"/>
      <family val="2"/>
    </font>
    <font>
      <b/>
      <sz val="16"/>
      <name val="Arial"/>
      <family val="2"/>
    </font>
    <font>
      <b/>
      <sz val="24"/>
      <name val="Calibri"/>
      <family val="2"/>
      <scheme val="minor"/>
    </font>
    <font>
      <b/>
      <sz val="22"/>
      <name val="Calibri"/>
      <family val="2"/>
      <scheme val="minor"/>
    </font>
    <font>
      <strike/>
      <sz val="22"/>
      <name val="Calibri"/>
      <family val="2"/>
      <scheme val="minor"/>
    </font>
    <font>
      <sz val="12"/>
      <color indexed="8"/>
      <name val="Calibri"/>
      <family val="2"/>
    </font>
    <font>
      <sz val="8"/>
      <name val="Verdana"/>
      <family val="2"/>
    </font>
    <font>
      <b/>
      <sz val="12"/>
      <color indexed="8"/>
      <name val="Calibri"/>
      <family val="2"/>
    </font>
    <font>
      <b/>
      <sz val="18"/>
      <color indexed="8"/>
      <name val="Calibri"/>
      <family val="2"/>
    </font>
    <font>
      <sz val="14"/>
      <name val="Calibri"/>
      <family val="2"/>
    </font>
    <font>
      <b/>
      <sz val="14"/>
      <color indexed="8"/>
      <name val="Calibri"/>
      <family val="2"/>
    </font>
    <font>
      <b/>
      <sz val="16"/>
      <color indexed="8"/>
      <name val="Calibri"/>
      <family val="2"/>
    </font>
    <font>
      <b/>
      <sz val="20"/>
      <color indexed="8"/>
      <name val="Calibri"/>
      <family val="2"/>
    </font>
    <font>
      <sz val="18"/>
      <color indexed="8"/>
      <name val="Calibri"/>
      <family val="2"/>
    </font>
    <font>
      <sz val="16"/>
      <color indexed="8"/>
      <name val="Calibri"/>
      <family val="2"/>
    </font>
    <font>
      <b/>
      <sz val="24"/>
      <color indexed="8"/>
      <name val="Calibri"/>
      <family val="2"/>
    </font>
    <font>
      <b/>
      <sz val="22"/>
      <color indexed="8"/>
      <name val="Calibri"/>
      <family val="2"/>
    </font>
    <font>
      <sz val="10"/>
      <color indexed="8"/>
      <name val="Tahoma"/>
      <family val="2"/>
    </font>
    <font>
      <b/>
      <sz val="28"/>
      <color indexed="8"/>
      <name val="Calibri"/>
      <family val="2"/>
    </font>
    <font>
      <u/>
      <sz val="12"/>
      <color indexed="12"/>
      <name val="Calibri"/>
      <family val="2"/>
    </font>
    <font>
      <b/>
      <sz val="12"/>
      <color indexed="8"/>
      <name val="Arial"/>
      <family val="2"/>
    </font>
    <font>
      <sz val="12"/>
      <color indexed="8"/>
      <name val="Arial"/>
      <family val="2"/>
    </font>
    <font>
      <sz val="12"/>
      <name val="Arial"/>
      <family val="2"/>
    </font>
    <font>
      <b/>
      <sz val="12"/>
      <name val="Arial"/>
      <family val="2"/>
    </font>
    <font>
      <b/>
      <sz val="18"/>
      <color indexed="8"/>
      <name val="Arial"/>
      <family val="2"/>
    </font>
    <font>
      <sz val="26"/>
      <color indexed="8"/>
      <name val="Calibri"/>
      <family val="2"/>
    </font>
    <font>
      <b/>
      <sz val="26"/>
      <color indexed="8"/>
      <name val="Calibri"/>
      <family val="2"/>
    </font>
    <font>
      <sz val="14"/>
      <color indexed="8"/>
      <name val="Times New Roman,Bold"/>
      <family val="1"/>
    </font>
    <font>
      <sz val="12"/>
      <color indexed="8"/>
      <name val="Times New Roman"/>
      <family val="1"/>
    </font>
    <font>
      <sz val="22"/>
      <color indexed="8"/>
      <name val="Calibri"/>
      <family val="2"/>
    </font>
    <font>
      <b/>
      <sz val="12"/>
      <color indexed="14"/>
      <name val="Calibri"/>
      <family val="2"/>
    </font>
    <font>
      <b/>
      <sz val="16"/>
      <color indexed="14"/>
      <name val="Calibri"/>
      <family val="2"/>
    </font>
    <font>
      <sz val="12"/>
      <color indexed="10"/>
      <name val="Calibri"/>
      <family val="2"/>
    </font>
    <font>
      <sz val="14"/>
      <color indexed="8"/>
      <name val="Calibri"/>
      <family val="2"/>
    </font>
    <font>
      <sz val="8"/>
      <name val="Calibri"/>
      <family val="2"/>
    </font>
    <font>
      <u/>
      <sz val="14"/>
      <color indexed="12"/>
      <name val="Calibri"/>
      <family val="2"/>
    </font>
    <font>
      <u/>
      <sz val="14"/>
      <color indexed="12"/>
      <name val="Calibri"/>
      <family val="2"/>
    </font>
    <font>
      <sz val="14"/>
      <color theme="1"/>
      <name val="Calibri"/>
      <family val="2"/>
      <scheme val="minor"/>
    </font>
    <font>
      <u/>
      <sz val="14"/>
      <color theme="10"/>
      <name val="Calibri"/>
      <family val="2"/>
      <scheme val="minor"/>
    </font>
    <font>
      <b/>
      <sz val="16"/>
      <color theme="3" tint="0.39997558519241921"/>
      <name val="Calibri"/>
      <family val="2"/>
    </font>
    <font>
      <b/>
      <sz val="18"/>
      <color theme="3" tint="0.39997558519241921"/>
      <name val="Calibri"/>
      <family val="2"/>
    </font>
    <font>
      <b/>
      <sz val="12"/>
      <color rgb="FF0070C0"/>
      <name val="Arial"/>
      <family val="2"/>
    </font>
    <font>
      <b/>
      <sz val="12"/>
      <color rgb="FF0070C0"/>
      <name val="Calibri"/>
      <family val="2"/>
    </font>
    <font>
      <b/>
      <strike/>
      <sz val="12"/>
      <color rgb="FF0070C0"/>
      <name val="Arial"/>
      <family val="2"/>
    </font>
    <font>
      <b/>
      <i/>
      <sz val="12"/>
      <color rgb="FF0070C0"/>
      <name val="Arial"/>
      <family val="2"/>
    </font>
    <font>
      <b/>
      <sz val="14"/>
      <color rgb="FF0070C0"/>
      <name val="Arial"/>
      <family val="2"/>
    </font>
    <font>
      <b/>
      <strike/>
      <sz val="16"/>
      <color theme="3" tint="0.39997558519241921"/>
      <name val="Calibri"/>
      <family val="2"/>
    </font>
    <font>
      <b/>
      <sz val="12"/>
      <color theme="3" tint="0.39997558519241921"/>
      <name val="Arial"/>
      <family val="2"/>
    </font>
    <font>
      <b/>
      <sz val="12"/>
      <color theme="3" tint="0.39997558519241921"/>
      <name val="Calibri"/>
      <family val="2"/>
    </font>
    <font>
      <b/>
      <strike/>
      <sz val="12"/>
      <color rgb="FFFF0000"/>
      <name val="Arial"/>
      <family val="2"/>
    </font>
    <font>
      <b/>
      <sz val="14"/>
      <color indexed="8"/>
      <name val="Times New Roman,Bold"/>
    </font>
    <font>
      <sz val="12"/>
      <name val="Times New Roman"/>
      <family val="1"/>
    </font>
    <font>
      <u/>
      <sz val="12"/>
      <color indexed="12"/>
      <name val="Times New Roman"/>
      <family val="1"/>
    </font>
  </fonts>
  <fills count="10">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indexed="8"/>
        <bgColor indexed="64"/>
      </patternFill>
    </fill>
    <fill>
      <patternFill patternType="solid">
        <fgColor indexed="41"/>
        <bgColor indexed="64"/>
      </patternFill>
    </fill>
    <fill>
      <patternFill patternType="solid">
        <fgColor indexed="47"/>
        <bgColor indexed="64"/>
      </patternFill>
    </fill>
  </fills>
  <borders count="46">
    <border>
      <left/>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right/>
      <top style="medium">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style="medium">
        <color auto="1"/>
      </left>
      <right/>
      <top style="medium">
        <color auto="1"/>
      </top>
      <bottom/>
      <diagonal/>
    </border>
    <border>
      <left style="medium">
        <color auto="1"/>
      </left>
      <right style="medium">
        <color auto="1"/>
      </right>
      <top style="thin">
        <color auto="1"/>
      </top>
      <bottom/>
      <diagonal/>
    </border>
    <border>
      <left style="medium">
        <color auto="1"/>
      </left>
      <right style="medium">
        <color auto="1"/>
      </right>
      <top/>
      <bottom style="medium">
        <color rgb="FF000000"/>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style="medium">
        <color auto="1"/>
      </left>
      <right style="medium">
        <color auto="1"/>
      </right>
      <top style="medium">
        <color rgb="FF000000"/>
      </top>
      <bottom/>
      <diagonal/>
    </border>
    <border>
      <left style="medium">
        <color auto="1"/>
      </left>
      <right style="medium">
        <color auto="1"/>
      </right>
      <top/>
      <bottom style="medium">
        <color indexed="8"/>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bottom style="medium">
        <color auto="1"/>
      </bottom>
      <diagonal/>
    </border>
  </borders>
  <cellStyleXfs count="7">
    <xf numFmtId="0" fontId="0" fillId="0" borderId="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3" fillId="0" borderId="0" applyNumberFormat="0" applyFill="0" applyBorder="0" applyAlignment="0" applyProtection="0"/>
  </cellStyleXfs>
  <cellXfs count="393">
    <xf numFmtId="0" fontId="0" fillId="0" borderId="0" xfId="0"/>
    <xf numFmtId="0" fontId="5" fillId="3" borderId="13" xfId="0" applyFont="1" applyFill="1" applyBorder="1" applyAlignment="1">
      <alignment horizontal="center"/>
    </xf>
    <xf numFmtId="0" fontId="27" fillId="0" borderId="0" xfId="0" applyFont="1" applyAlignment="1">
      <alignment horizontal="center"/>
    </xf>
    <xf numFmtId="0" fontId="34" fillId="3" borderId="13" xfId="0" applyFont="1" applyFill="1" applyBorder="1" applyAlignment="1">
      <alignment horizontal="center"/>
    </xf>
    <xf numFmtId="0" fontId="5" fillId="3" borderId="4" xfId="0" applyFont="1" applyFill="1" applyBorder="1" applyAlignment="1">
      <alignment horizontal="center"/>
    </xf>
    <xf numFmtId="0" fontId="5" fillId="6" borderId="4" xfId="0" applyFont="1" applyFill="1" applyBorder="1" applyAlignment="1">
      <alignment horizontal="center"/>
    </xf>
    <xf numFmtId="0" fontId="30" fillId="0" borderId="13" xfId="0" applyFont="1" applyFill="1" applyBorder="1" applyAlignment="1">
      <alignment horizontal="center" textRotation="90" wrapText="1"/>
    </xf>
    <xf numFmtId="0" fontId="34" fillId="7" borderId="17" xfId="0" applyFont="1" applyFill="1" applyBorder="1" applyAlignment="1">
      <alignment horizontal="center" wrapText="1"/>
    </xf>
    <xf numFmtId="0" fontId="0" fillId="7" borderId="17" xfId="0" applyFill="1" applyBorder="1"/>
    <xf numFmtId="0" fontId="11" fillId="7" borderId="17" xfId="0" applyFont="1" applyFill="1" applyBorder="1" applyAlignment="1">
      <alignment horizontal="center" textRotation="90" wrapText="1"/>
    </xf>
    <xf numFmtId="0" fontId="0" fillId="7" borderId="17" xfId="0" applyFill="1" applyBorder="1" applyAlignment="1">
      <alignment horizontal="center" textRotation="90" wrapText="1"/>
    </xf>
    <xf numFmtId="0" fontId="0" fillId="7" borderId="3" xfId="0" applyFill="1" applyBorder="1"/>
    <xf numFmtId="0" fontId="1" fillId="7" borderId="17" xfId="0" applyFont="1" applyFill="1" applyBorder="1" applyAlignment="1">
      <alignment horizontal="center" wrapText="1"/>
    </xf>
    <xf numFmtId="0" fontId="24" fillId="7" borderId="1" xfId="0" applyFont="1" applyFill="1" applyBorder="1" applyAlignment="1">
      <alignment horizontal="center" wrapText="1"/>
    </xf>
    <xf numFmtId="0" fontId="0" fillId="7" borderId="1" xfId="0" applyFill="1" applyBorder="1" applyAlignment="1">
      <alignment horizontal="center" wrapText="1"/>
    </xf>
    <xf numFmtId="0" fontId="30" fillId="0" borderId="2" xfId="0" applyFont="1" applyFill="1" applyBorder="1" applyAlignment="1">
      <alignment horizontal="center" textRotation="90" wrapText="1"/>
    </xf>
    <xf numFmtId="0" fontId="0" fillId="5" borderId="0" xfId="0" applyFill="1"/>
    <xf numFmtId="0" fontId="34" fillId="7" borderId="0" xfId="0" applyFont="1" applyFill="1" applyBorder="1" applyAlignment="1">
      <alignment horizontal="center" wrapText="1"/>
    </xf>
    <xf numFmtId="0" fontId="14" fillId="7" borderId="0" xfId="0" applyFont="1" applyFill="1" applyBorder="1" applyAlignment="1">
      <alignment wrapText="1"/>
    </xf>
    <xf numFmtId="0" fontId="7" fillId="7" borderId="0" xfId="0" applyFont="1" applyFill="1" applyBorder="1" applyAlignment="1">
      <alignment horizontal="center" wrapText="1"/>
    </xf>
    <xf numFmtId="0" fontId="0" fillId="7" borderId="0" xfId="0" applyFill="1" applyBorder="1" applyAlignment="1">
      <alignment horizontal="center" wrapText="1"/>
    </xf>
    <xf numFmtId="0" fontId="1" fillId="7" borderId="3" xfId="0" applyFont="1" applyFill="1" applyBorder="1" applyAlignment="1">
      <alignment horizontal="center" wrapText="1"/>
    </xf>
    <xf numFmtId="0" fontId="0" fillId="7" borderId="11" xfId="0" applyFill="1" applyBorder="1" applyAlignment="1">
      <alignment horizontal="center" wrapText="1"/>
    </xf>
    <xf numFmtId="0" fontId="0" fillId="7" borderId="3" xfId="0" applyFill="1" applyBorder="1" applyAlignment="1">
      <alignment horizontal="center" wrapText="1"/>
    </xf>
    <xf numFmtId="0" fontId="0" fillId="7" borderId="0" xfId="0" applyFill="1" applyBorder="1" applyAlignment="1">
      <alignment horizontal="center" textRotation="90" wrapText="1"/>
    </xf>
    <xf numFmtId="0" fontId="0" fillId="7" borderId="0" xfId="0" applyFill="1" applyBorder="1"/>
    <xf numFmtId="0" fontId="0" fillId="0" borderId="11" xfId="0" applyBorder="1"/>
    <xf numFmtId="0" fontId="11" fillId="7" borderId="0" xfId="0" applyFont="1" applyFill="1" applyAlignment="1">
      <alignment horizontal="center" textRotation="90" wrapText="1"/>
    </xf>
    <xf numFmtId="0" fontId="0" fillId="7" borderId="0" xfId="0" applyFill="1"/>
    <xf numFmtId="0" fontId="24" fillId="7" borderId="1" xfId="0" applyFont="1" applyFill="1" applyBorder="1"/>
    <xf numFmtId="0" fontId="28" fillId="7" borderId="1" xfId="0" applyFont="1" applyFill="1" applyBorder="1" applyAlignment="1">
      <alignment horizontal="center" wrapText="1"/>
    </xf>
    <xf numFmtId="0" fontId="19" fillId="0" borderId="12" xfId="0" applyFont="1" applyBorder="1" applyAlignment="1">
      <alignment wrapText="1"/>
    </xf>
    <xf numFmtId="0" fontId="24" fillId="7" borderId="25" xfId="0" applyFont="1" applyFill="1" applyBorder="1" applyAlignment="1">
      <alignment horizontal="center" wrapText="1"/>
    </xf>
    <xf numFmtId="0" fontId="6" fillId="2" borderId="16" xfId="0" applyFont="1" applyFill="1" applyBorder="1" applyAlignment="1">
      <alignment horizontal="center" wrapText="1"/>
    </xf>
    <xf numFmtId="0" fontId="1" fillId="7" borderId="0" xfId="0" applyFont="1" applyFill="1" applyBorder="1" applyAlignment="1">
      <alignment horizontal="center" wrapText="1"/>
    </xf>
    <xf numFmtId="0" fontId="0" fillId="7" borderId="1" xfId="0" applyFill="1" applyBorder="1"/>
    <xf numFmtId="0" fontId="0" fillId="7" borderId="25" xfId="0" applyFill="1" applyBorder="1" applyAlignment="1">
      <alignment horizontal="center" wrapText="1"/>
    </xf>
    <xf numFmtId="0" fontId="5" fillId="6" borderId="11" xfId="0" applyFont="1" applyFill="1" applyBorder="1" applyAlignment="1">
      <alignment horizontal="center"/>
    </xf>
    <xf numFmtId="0" fontId="0" fillId="0" borderId="13" xfId="0" applyBorder="1"/>
    <xf numFmtId="0" fontId="33" fillId="0" borderId="13" xfId="0" applyFont="1" applyBorder="1" applyAlignment="1">
      <alignment wrapText="1"/>
    </xf>
    <xf numFmtId="0" fontId="33" fillId="0" borderId="4" xfId="0" applyFont="1" applyBorder="1" applyAlignment="1">
      <alignment wrapText="1"/>
    </xf>
    <xf numFmtId="0" fontId="31" fillId="0" borderId="13" xfId="0" applyFont="1" applyBorder="1" applyAlignment="1">
      <alignment horizontal="center" wrapText="1"/>
    </xf>
    <xf numFmtId="0" fontId="31" fillId="0" borderId="13" xfId="0" applyFont="1" applyBorder="1" applyAlignment="1">
      <alignment horizontal="center"/>
    </xf>
    <xf numFmtId="0" fontId="5" fillId="0" borderId="4" xfId="0" applyFont="1" applyBorder="1" applyAlignment="1">
      <alignment horizontal="center"/>
    </xf>
    <xf numFmtId="0" fontId="0" fillId="0" borderId="0" xfId="0" applyBorder="1"/>
    <xf numFmtId="0" fontId="14" fillId="0" borderId="0" xfId="0" applyFont="1"/>
    <xf numFmtId="0" fontId="30" fillId="0" borderId="13" xfId="0" applyFont="1" applyBorder="1" applyAlignment="1">
      <alignment textRotation="90" wrapText="1"/>
    </xf>
    <xf numFmtId="0" fontId="35" fillId="3" borderId="13" xfId="0" applyFont="1" applyFill="1" applyBorder="1" applyAlignment="1">
      <alignment horizontal="center"/>
    </xf>
    <xf numFmtId="0" fontId="30" fillId="3" borderId="13" xfId="0" applyFont="1" applyFill="1" applyBorder="1" applyAlignment="1">
      <alignment horizontal="center"/>
    </xf>
    <xf numFmtId="0" fontId="30" fillId="0" borderId="13" xfId="0" applyFont="1" applyBorder="1" applyAlignment="1">
      <alignment horizontal="center" textRotation="90"/>
    </xf>
    <xf numFmtId="0" fontId="30" fillId="0" borderId="13" xfId="0" applyFont="1" applyBorder="1" applyAlignment="1">
      <alignment horizontal="center" textRotation="90" wrapText="1"/>
    </xf>
    <xf numFmtId="1" fontId="35" fillId="3" borderId="13" xfId="0" applyNumberFormat="1" applyFont="1" applyFill="1" applyBorder="1" applyAlignment="1">
      <alignment horizontal="center"/>
    </xf>
    <xf numFmtId="0" fontId="0" fillId="8" borderId="6" xfId="0" applyFill="1" applyBorder="1"/>
    <xf numFmtId="0" fontId="0" fillId="8" borderId="14" xfId="0" applyFill="1" applyBorder="1" applyAlignment="1"/>
    <xf numFmtId="0" fontId="0" fillId="8" borderId="14" xfId="0" applyFill="1" applyBorder="1"/>
    <xf numFmtId="0" fontId="0" fillId="8" borderId="16" xfId="0" applyFill="1" applyBorder="1"/>
    <xf numFmtId="0" fontId="0" fillId="5" borderId="0" xfId="0" applyFill="1" applyProtection="1">
      <protection locked="0"/>
    </xf>
    <xf numFmtId="0" fontId="31" fillId="0" borderId="13" xfId="0" applyFont="1" applyBorder="1" applyAlignment="1" applyProtection="1">
      <alignment horizontal="center" wrapText="1"/>
      <protection locked="0"/>
    </xf>
    <xf numFmtId="0" fontId="0" fillId="7" borderId="1" xfId="0" applyFill="1" applyBorder="1" applyProtection="1">
      <protection locked="0"/>
    </xf>
    <xf numFmtId="0" fontId="24" fillId="7" borderId="1" xfId="0" applyFont="1" applyFill="1" applyBorder="1" applyProtection="1">
      <protection locked="0"/>
    </xf>
    <xf numFmtId="0" fontId="0" fillId="7" borderId="0" xfId="0" applyFill="1" applyProtection="1">
      <protection locked="0"/>
    </xf>
    <xf numFmtId="0" fontId="0" fillId="0" borderId="0" xfId="0" applyBorder="1" applyProtection="1">
      <protection locked="0"/>
    </xf>
    <xf numFmtId="0" fontId="0" fillId="0" borderId="0" xfId="0" applyProtection="1">
      <protection locked="0"/>
    </xf>
    <xf numFmtId="0" fontId="0" fillId="5" borderId="1" xfId="0" applyFill="1" applyBorder="1"/>
    <xf numFmtId="0" fontId="0" fillId="5" borderId="18" xfId="0" applyFill="1" applyBorder="1"/>
    <xf numFmtId="0" fontId="0" fillId="5" borderId="6" xfId="0" applyFill="1" applyBorder="1"/>
    <xf numFmtId="0" fontId="0" fillId="5" borderId="15" xfId="0" applyFill="1" applyBorder="1"/>
    <xf numFmtId="0" fontId="0" fillId="5" borderId="3" xfId="0" applyFill="1" applyBorder="1"/>
    <xf numFmtId="0" fontId="0" fillId="5" borderId="0" xfId="0" applyFill="1" applyBorder="1"/>
    <xf numFmtId="0" fontId="0" fillId="5" borderId="17" xfId="0" applyFill="1" applyBorder="1"/>
    <xf numFmtId="0" fontId="0" fillId="5" borderId="9" xfId="0" applyFill="1" applyBorder="1"/>
    <xf numFmtId="0" fontId="0" fillId="5" borderId="14" xfId="0" applyFill="1" applyBorder="1"/>
    <xf numFmtId="0" fontId="0" fillId="5" borderId="16" xfId="0" applyFill="1" applyBorder="1"/>
    <xf numFmtId="0" fontId="0" fillId="5" borderId="2" xfId="0" applyFill="1" applyBorder="1"/>
    <xf numFmtId="0" fontId="29" fillId="5" borderId="25" xfId="0" applyFont="1" applyFill="1" applyBorder="1"/>
    <xf numFmtId="0" fontId="26" fillId="5" borderId="13" xfId="0" applyFont="1" applyFill="1" applyBorder="1" applyAlignment="1">
      <alignment textRotation="90"/>
    </xf>
    <xf numFmtId="0" fontId="26" fillId="5" borderId="13" xfId="0" applyFont="1" applyFill="1" applyBorder="1"/>
    <xf numFmtId="0" fontId="26" fillId="5" borderId="13" xfId="0" applyFont="1" applyFill="1" applyBorder="1" applyAlignment="1">
      <alignment textRotation="90" wrapText="1"/>
    </xf>
    <xf numFmtId="0" fontId="26" fillId="8" borderId="18" xfId="0" applyFont="1" applyFill="1" applyBorder="1"/>
    <xf numFmtId="0" fontId="26" fillId="8" borderId="4" xfId="0" applyFont="1" applyFill="1" applyBorder="1"/>
    <xf numFmtId="0" fontId="26" fillId="8" borderId="3" xfId="0" applyFont="1" applyFill="1" applyBorder="1"/>
    <xf numFmtId="0" fontId="0" fillId="8" borderId="0" xfId="0" applyFill="1" applyBorder="1"/>
    <xf numFmtId="0" fontId="26" fillId="8" borderId="11" xfId="0" applyFont="1" applyFill="1" applyBorder="1"/>
    <xf numFmtId="0" fontId="0" fillId="8" borderId="17" xfId="0" applyFill="1" applyBorder="1"/>
    <xf numFmtId="1" fontId="0" fillId="5" borderId="17" xfId="0" applyNumberFormat="1" applyFill="1" applyBorder="1"/>
    <xf numFmtId="1" fontId="0" fillId="5" borderId="15" xfId="0" applyNumberFormat="1" applyFill="1" applyBorder="1"/>
    <xf numFmtId="1" fontId="0" fillId="5" borderId="16" xfId="0" applyNumberFormat="1" applyFill="1" applyBorder="1"/>
    <xf numFmtId="1" fontId="0" fillId="5" borderId="13" xfId="0" applyNumberFormat="1" applyFill="1" applyBorder="1"/>
    <xf numFmtId="0" fontId="0" fillId="5" borderId="4" xfId="0" applyFill="1" applyBorder="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1" fontId="26" fillId="5" borderId="13" xfId="0" applyNumberFormat="1" applyFont="1" applyFill="1" applyBorder="1" applyAlignment="1">
      <alignment horizontal="center"/>
    </xf>
    <xf numFmtId="164" fontId="0" fillId="5" borderId="13" xfId="4" applyNumberFormat="1" applyFont="1" applyFill="1" applyBorder="1" applyAlignment="1"/>
    <xf numFmtId="0" fontId="36" fillId="0" borderId="0" xfId="0" applyFont="1"/>
    <xf numFmtId="0" fontId="27" fillId="5" borderId="13" xfId="0" applyFont="1" applyFill="1" applyBorder="1" applyAlignment="1">
      <alignment horizontal="center"/>
    </xf>
    <xf numFmtId="0" fontId="37" fillId="5" borderId="13" xfId="0" applyFont="1" applyFill="1" applyBorder="1" applyAlignment="1">
      <alignment horizontal="center"/>
    </xf>
    <xf numFmtId="0" fontId="27" fillId="8" borderId="25" xfId="0" applyFont="1" applyFill="1" applyBorder="1"/>
    <xf numFmtId="0" fontId="32" fillId="8" borderId="1" xfId="0" applyFont="1" applyFill="1" applyBorder="1"/>
    <xf numFmtId="0" fontId="32" fillId="8" borderId="2" xfId="0" applyFont="1" applyFill="1" applyBorder="1"/>
    <xf numFmtId="0" fontId="27" fillId="8" borderId="13" xfId="0" applyFont="1" applyFill="1" applyBorder="1"/>
    <xf numFmtId="1" fontId="27" fillId="5" borderId="13" xfId="0" applyNumberFormat="1" applyFont="1" applyFill="1" applyBorder="1"/>
    <xf numFmtId="164" fontId="32" fillId="5" borderId="13" xfId="4" applyNumberFormat="1" applyFont="1" applyFill="1" applyBorder="1" applyAlignment="1"/>
    <xf numFmtId="0" fontId="26" fillId="5" borderId="13" xfId="0" applyFont="1" applyFill="1" applyBorder="1" applyAlignment="1">
      <alignment horizontal="center" textRotation="90" wrapText="1"/>
    </xf>
    <xf numFmtId="0" fontId="14" fillId="0" borderId="27" xfId="0" applyFont="1" applyBorder="1" applyProtection="1">
      <protection locked="0"/>
    </xf>
    <xf numFmtId="0" fontId="24" fillId="5" borderId="0" xfId="0" applyFont="1" applyFill="1"/>
    <xf numFmtId="0" fontId="33" fillId="0" borderId="13" xfId="0" applyFont="1" applyFill="1" applyBorder="1" applyAlignment="1">
      <alignment wrapText="1"/>
    </xf>
    <xf numFmtId="0" fontId="33" fillId="0" borderId="4" xfId="0" applyFont="1" applyFill="1" applyBorder="1" applyAlignment="1">
      <alignment wrapText="1"/>
    </xf>
    <xf numFmtId="0" fontId="24" fillId="7" borderId="0" xfId="0" applyFont="1" applyFill="1"/>
    <xf numFmtId="0" fontId="24" fillId="0" borderId="0" xfId="0" applyFont="1" applyBorder="1"/>
    <xf numFmtId="0" fontId="24" fillId="0" borderId="0" xfId="0" applyFont="1"/>
    <xf numFmtId="165" fontId="39" fillId="5" borderId="13" xfId="0" applyNumberFormat="1" applyFont="1" applyFill="1" applyBorder="1" applyAlignment="1">
      <alignment horizontal="center"/>
    </xf>
    <xf numFmtId="165" fontId="39" fillId="5" borderId="10" xfId="0" applyNumberFormat="1" applyFont="1" applyFill="1" applyBorder="1" applyAlignment="1">
      <alignment horizontal="center"/>
    </xf>
    <xf numFmtId="165" fontId="39" fillId="5" borderId="19" xfId="0" applyNumberFormat="1" applyFont="1" applyFill="1" applyBorder="1" applyAlignment="1">
      <alignment horizontal="center"/>
    </xf>
    <xf numFmtId="0" fontId="41" fillId="5" borderId="10" xfId="0" applyFont="1" applyFill="1" applyBorder="1" applyAlignment="1">
      <alignment horizontal="left" wrapText="1"/>
    </xf>
    <xf numFmtId="0" fontId="41" fillId="5" borderId="10" xfId="0" applyFont="1" applyFill="1" applyBorder="1" applyAlignment="1">
      <alignment wrapText="1"/>
    </xf>
    <xf numFmtId="0" fontId="41" fillId="5" borderId="10" xfId="0" applyFont="1" applyFill="1" applyBorder="1" applyAlignment="1">
      <alignment vertical="top" wrapText="1"/>
    </xf>
    <xf numFmtId="0" fontId="41" fillId="5" borderId="19" xfId="0" applyFont="1" applyFill="1" applyBorder="1" applyAlignment="1">
      <alignment vertical="top" wrapText="1"/>
    </xf>
    <xf numFmtId="0" fontId="42" fillId="5" borderId="13" xfId="0" applyFont="1" applyFill="1" applyBorder="1" applyAlignment="1">
      <alignment wrapText="1"/>
    </xf>
    <xf numFmtId="0" fontId="42" fillId="5" borderId="42" xfId="1" applyFont="1" applyFill="1" applyBorder="1" applyAlignment="1">
      <alignment horizontal="center"/>
    </xf>
    <xf numFmtId="0" fontId="42" fillId="5" borderId="43" xfId="1" applyFont="1" applyFill="1" applyBorder="1" applyAlignment="1">
      <alignment horizontal="center"/>
    </xf>
    <xf numFmtId="0" fontId="42" fillId="5" borderId="43" xfId="1" applyFont="1" applyFill="1" applyBorder="1" applyAlignment="1">
      <alignment horizontal="center" vertical="top"/>
    </xf>
    <xf numFmtId="0" fontId="42" fillId="5" borderId="44" xfId="1" applyFont="1" applyFill="1" applyBorder="1" applyAlignment="1">
      <alignment horizontal="center" vertical="top"/>
    </xf>
    <xf numFmtId="49" fontId="42" fillId="5" borderId="1" xfId="1" applyNumberFormat="1" applyFont="1" applyFill="1" applyBorder="1" applyAlignment="1">
      <alignment horizontal="center"/>
    </xf>
    <xf numFmtId="0" fontId="42" fillId="5" borderId="43" xfId="1" applyNumberFormat="1" applyFont="1" applyFill="1" applyBorder="1" applyAlignment="1">
      <alignment horizontal="center" vertical="top" wrapText="1"/>
    </xf>
    <xf numFmtId="1" fontId="26" fillId="9" borderId="5" xfId="0" applyNumberFormat="1" applyFont="1" applyFill="1" applyBorder="1" applyAlignment="1">
      <alignment horizontal="center"/>
    </xf>
    <xf numFmtId="1" fontId="26" fillId="9" borderId="10" xfId="0" applyNumberFormat="1" applyFont="1" applyFill="1" applyBorder="1" applyAlignment="1">
      <alignment horizontal="center"/>
    </xf>
    <xf numFmtId="1" fontId="26" fillId="9" borderId="19" xfId="0" applyNumberFormat="1" applyFont="1" applyFill="1" applyBorder="1" applyAlignment="1">
      <alignment horizontal="center"/>
    </xf>
    <xf numFmtId="1" fontId="26" fillId="9" borderId="13" xfId="0" applyNumberFormat="1" applyFont="1" applyFill="1" applyBorder="1" applyAlignment="1">
      <alignment horizontal="center"/>
    </xf>
    <xf numFmtId="0" fontId="27" fillId="0" borderId="25" xfId="0" applyFont="1" applyBorder="1"/>
    <xf numFmtId="0" fontId="0" fillId="5" borderId="0" xfId="0" applyFill="1" applyAlignment="1">
      <alignment wrapText="1"/>
    </xf>
    <xf numFmtId="0" fontId="30" fillId="5" borderId="13" xfId="0" applyFont="1" applyFill="1" applyBorder="1" applyAlignment="1">
      <alignment wrapText="1"/>
    </xf>
    <xf numFmtId="0" fontId="30" fillId="5" borderId="34" xfId="0" applyFont="1" applyFill="1" applyBorder="1" applyAlignment="1">
      <alignment horizontal="center" textRotation="90"/>
    </xf>
    <xf numFmtId="0" fontId="30" fillId="5" borderId="35" xfId="0" applyFont="1" applyFill="1" applyBorder="1" applyAlignment="1">
      <alignment horizontal="center" textRotation="90"/>
    </xf>
    <xf numFmtId="0" fontId="30" fillId="5" borderId="35" xfId="0" applyFont="1" applyFill="1" applyBorder="1" applyAlignment="1">
      <alignment horizontal="center"/>
    </xf>
    <xf numFmtId="0" fontId="30" fillId="5" borderId="27" xfId="0" applyFont="1" applyFill="1" applyBorder="1" applyAlignment="1">
      <alignment horizontal="center" textRotation="90"/>
    </xf>
    <xf numFmtId="0" fontId="26" fillId="5" borderId="5" xfId="0" applyFont="1" applyFill="1" applyBorder="1" applyAlignment="1">
      <alignment wrapText="1"/>
    </xf>
    <xf numFmtId="0" fontId="30" fillId="5" borderId="33" xfId="0" applyFont="1" applyFill="1" applyBorder="1" applyAlignment="1">
      <alignment horizontal="center"/>
    </xf>
    <xf numFmtId="0" fontId="26" fillId="5" borderId="10" xfId="0" applyFont="1" applyFill="1" applyBorder="1" applyAlignment="1">
      <alignment wrapText="1"/>
    </xf>
    <xf numFmtId="0" fontId="30" fillId="5" borderId="30" xfId="0" applyFont="1" applyFill="1" applyBorder="1" applyAlignment="1">
      <alignment horizontal="center"/>
    </xf>
    <xf numFmtId="0" fontId="26" fillId="5" borderId="19" xfId="0" applyFont="1" applyFill="1" applyBorder="1" applyAlignment="1">
      <alignment wrapText="1"/>
    </xf>
    <xf numFmtId="0" fontId="30" fillId="5" borderId="38" xfId="0" applyFont="1" applyFill="1" applyBorder="1" applyAlignment="1">
      <alignment horizontal="center"/>
    </xf>
    <xf numFmtId="0" fontId="35" fillId="5" borderId="13" xfId="0" applyFont="1" applyFill="1" applyBorder="1" applyAlignment="1">
      <alignment wrapText="1"/>
    </xf>
    <xf numFmtId="0" fontId="35" fillId="5" borderId="34" xfId="0" applyFont="1" applyFill="1" applyBorder="1"/>
    <xf numFmtId="0" fontId="35" fillId="5" borderId="35" xfId="0" applyFont="1" applyFill="1" applyBorder="1"/>
    <xf numFmtId="0" fontId="35" fillId="5" borderId="27" xfId="0" applyFont="1" applyFill="1" applyBorder="1" applyAlignment="1">
      <alignment horizontal="center"/>
    </xf>
    <xf numFmtId="0" fontId="0" fillId="5" borderId="4" xfId="0" applyFill="1" applyBorder="1"/>
    <xf numFmtId="0" fontId="0" fillId="5" borderId="11" xfId="0" applyFill="1" applyBorder="1"/>
    <xf numFmtId="0" fontId="0" fillId="5" borderId="41" xfId="0" applyFill="1" applyBorder="1"/>
    <xf numFmtId="0" fontId="0" fillId="5" borderId="25" xfId="0" applyFill="1" applyBorder="1"/>
    <xf numFmtId="1" fontId="35" fillId="5" borderId="13" xfId="0" applyNumberFormat="1" applyFont="1" applyFill="1" applyBorder="1"/>
    <xf numFmtId="0" fontId="31" fillId="5" borderId="13" xfId="0" applyFont="1" applyFill="1" applyBorder="1"/>
    <xf numFmtId="1" fontId="0" fillId="5" borderId="0" xfId="0" applyNumberFormat="1" applyFill="1" applyBorder="1"/>
    <xf numFmtId="0" fontId="46" fillId="5" borderId="0" xfId="0" applyFont="1" applyFill="1" applyAlignment="1">
      <alignment wrapText="1"/>
    </xf>
    <xf numFmtId="0" fontId="47" fillId="5" borderId="0" xfId="0" applyFont="1" applyFill="1" applyAlignment="1">
      <alignment wrapText="1"/>
    </xf>
    <xf numFmtId="0" fontId="0" fillId="5" borderId="0" xfId="0" applyFill="1" applyAlignment="1">
      <alignment horizontal="left" wrapText="1" indent="1"/>
    </xf>
    <xf numFmtId="0" fontId="47" fillId="5" borderId="0" xfId="0" applyFont="1" applyFill="1" applyAlignment="1">
      <alignment horizontal="left" wrapText="1" indent="1"/>
    </xf>
    <xf numFmtId="0" fontId="43" fillId="8" borderId="25" xfId="0" applyFont="1" applyFill="1" applyBorder="1"/>
    <xf numFmtId="0" fontId="40" fillId="8" borderId="1" xfId="0" applyFont="1" applyFill="1" applyBorder="1"/>
    <xf numFmtId="0" fontId="0" fillId="8" borderId="1" xfId="0" applyFill="1" applyBorder="1"/>
    <xf numFmtId="0" fontId="0" fillId="8" borderId="2" xfId="0" applyFill="1" applyBorder="1"/>
    <xf numFmtId="0" fontId="34" fillId="8" borderId="9" xfId="0" applyFont="1" applyFill="1" applyBorder="1"/>
    <xf numFmtId="0" fontId="49" fillId="5" borderId="0" xfId="0" applyFont="1" applyFill="1" applyBorder="1"/>
    <xf numFmtId="0" fontId="50" fillId="5" borderId="25" xfId="0" applyFont="1" applyFill="1" applyBorder="1"/>
    <xf numFmtId="0" fontId="48" fillId="5" borderId="1" xfId="0" applyFont="1" applyFill="1" applyBorder="1"/>
    <xf numFmtId="0" fontId="48" fillId="5" borderId="2" xfId="0" applyFont="1" applyFill="1" applyBorder="1"/>
    <xf numFmtId="0" fontId="51" fillId="5" borderId="0" xfId="0" applyFont="1" applyFill="1"/>
    <xf numFmtId="0" fontId="27" fillId="3" borderId="13" xfId="0" applyFont="1" applyFill="1" applyBorder="1" applyAlignment="1" applyProtection="1">
      <alignment horizontal="center" wrapText="1"/>
      <protection locked="0"/>
    </xf>
    <xf numFmtId="0" fontId="27" fillId="5" borderId="31" xfId="0" applyFont="1" applyFill="1" applyBorder="1"/>
    <xf numFmtId="0" fontId="27" fillId="5" borderId="32" xfId="0" applyFont="1" applyFill="1" applyBorder="1"/>
    <xf numFmtId="0" fontId="27" fillId="5" borderId="28" xfId="0" applyFont="1" applyFill="1" applyBorder="1"/>
    <xf numFmtId="0" fontId="27" fillId="5" borderId="29" xfId="0" applyFont="1" applyFill="1" applyBorder="1"/>
    <xf numFmtId="1" fontId="27" fillId="5" borderId="29" xfId="0" applyNumberFormat="1" applyFont="1" applyFill="1" applyBorder="1"/>
    <xf numFmtId="0" fontId="27" fillId="5" borderId="36" xfId="0" applyFont="1" applyFill="1" applyBorder="1"/>
    <xf numFmtId="0" fontId="27" fillId="5" borderId="37" xfId="0" applyFont="1" applyFill="1" applyBorder="1"/>
    <xf numFmtId="0" fontId="30" fillId="0" borderId="25" xfId="0" applyFont="1" applyBorder="1" applyAlignment="1">
      <alignment horizontal="right"/>
    </xf>
    <xf numFmtId="1" fontId="39" fillId="0" borderId="42" xfId="0" applyNumberFormat="1" applyFont="1" applyFill="1" applyBorder="1" applyAlignment="1">
      <alignment horizontal="center"/>
    </xf>
    <xf numFmtId="1" fontId="39" fillId="0" borderId="43" xfId="0" applyNumberFormat="1" applyFont="1" applyFill="1" applyBorder="1" applyAlignment="1">
      <alignment horizontal="center"/>
    </xf>
    <xf numFmtId="1" fontId="39" fillId="0" borderId="44" xfId="0" applyNumberFormat="1" applyFont="1" applyFill="1" applyBorder="1" applyAlignment="1">
      <alignment horizontal="center"/>
    </xf>
    <xf numFmtId="1" fontId="39" fillId="0" borderId="1" xfId="0" applyNumberFormat="1" applyFont="1" applyFill="1" applyBorder="1" applyAlignment="1">
      <alignment horizontal="center"/>
    </xf>
    <xf numFmtId="1" fontId="39" fillId="0" borderId="0" xfId="0" applyNumberFormat="1" applyFont="1" applyFill="1" applyBorder="1" applyAlignment="1">
      <alignment horizontal="center"/>
    </xf>
    <xf numFmtId="1" fontId="39" fillId="0" borderId="13" xfId="0" applyNumberFormat="1" applyFont="1" applyFill="1" applyBorder="1" applyAlignment="1">
      <alignment horizontal="center"/>
    </xf>
    <xf numFmtId="165" fontId="26" fillId="5" borderId="5" xfId="5" applyNumberFormat="1" applyFont="1" applyFill="1" applyBorder="1" applyAlignment="1">
      <alignment horizontal="center"/>
    </xf>
    <xf numFmtId="165" fontId="39" fillId="5" borderId="5" xfId="0" applyNumberFormat="1" applyFont="1" applyFill="1" applyBorder="1" applyAlignment="1">
      <alignment horizontal="center"/>
    </xf>
    <xf numFmtId="165" fontId="26" fillId="5" borderId="10" xfId="5" applyNumberFormat="1" applyFont="1" applyFill="1" applyBorder="1" applyAlignment="1">
      <alignment horizontal="center"/>
    </xf>
    <xf numFmtId="165" fontId="26" fillId="5" borderId="19" xfId="5" applyNumberFormat="1" applyFont="1" applyFill="1" applyBorder="1" applyAlignment="1">
      <alignment horizontal="center"/>
    </xf>
    <xf numFmtId="165" fontId="39" fillId="5" borderId="13" xfId="5" applyNumberFormat="1" applyFont="1" applyFill="1" applyBorder="1" applyAlignment="1">
      <alignment horizontal="center"/>
    </xf>
    <xf numFmtId="165" fontId="26" fillId="5" borderId="13" xfId="5" applyNumberFormat="1" applyFont="1" applyFill="1" applyBorder="1" applyAlignment="1">
      <alignment horizontal="center"/>
    </xf>
    <xf numFmtId="0" fontId="14" fillId="5" borderId="0" xfId="0" applyFont="1" applyFill="1"/>
    <xf numFmtId="0" fontId="0" fillId="5" borderId="0" xfId="0" applyFill="1" applyBorder="1" applyProtection="1">
      <protection locked="0"/>
    </xf>
    <xf numFmtId="0" fontId="24" fillId="5" borderId="0" xfId="0" applyFont="1" applyFill="1" applyBorder="1"/>
    <xf numFmtId="0" fontId="27" fillId="5" borderId="0" xfId="0" applyFont="1" applyFill="1" applyAlignment="1" applyProtection="1">
      <alignment horizontal="center"/>
      <protection locked="0"/>
    </xf>
    <xf numFmtId="0" fontId="52" fillId="0" borderId="13" xfId="0" applyFont="1" applyBorder="1" applyAlignment="1">
      <alignment wrapText="1"/>
    </xf>
    <xf numFmtId="0" fontId="55" fillId="0" borderId="13" xfId="2" applyFont="1" applyBorder="1" applyAlignment="1">
      <alignment wrapText="1"/>
    </xf>
    <xf numFmtId="0" fontId="52" fillId="0" borderId="4" xfId="0" applyFont="1" applyBorder="1" applyAlignment="1">
      <alignment wrapText="1"/>
    </xf>
    <xf numFmtId="0" fontId="56" fillId="7" borderId="1" xfId="0" applyFont="1" applyFill="1" applyBorder="1"/>
    <xf numFmtId="0" fontId="52" fillId="7" borderId="1" xfId="0" applyFont="1" applyFill="1" applyBorder="1"/>
    <xf numFmtId="0" fontId="52" fillId="0" borderId="4" xfId="0" applyFont="1" applyFill="1" applyBorder="1" applyAlignment="1">
      <alignment wrapText="1"/>
    </xf>
    <xf numFmtId="0" fontId="57" fillId="0" borderId="13" xfId="6" applyFont="1" applyBorder="1" applyAlignment="1">
      <alignment wrapText="1"/>
    </xf>
    <xf numFmtId="0" fontId="56" fillId="7" borderId="0" xfId="0" applyFont="1" applyFill="1"/>
    <xf numFmtId="0" fontId="56" fillId="5" borderId="0" xfId="0" applyFont="1" applyFill="1"/>
    <xf numFmtId="0" fontId="56" fillId="5" borderId="0" xfId="0" applyFont="1" applyFill="1" applyBorder="1"/>
    <xf numFmtId="0" fontId="56" fillId="0" borderId="0" xfId="0" applyFont="1"/>
    <xf numFmtId="0" fontId="56" fillId="0" borderId="0" xfId="0" applyFont="1" applyBorder="1"/>
    <xf numFmtId="0" fontId="58" fillId="0" borderId="13" xfId="0" applyFont="1" applyBorder="1" applyAlignment="1" applyProtection="1">
      <alignment vertical="top" wrapText="1"/>
      <protection locked="0"/>
    </xf>
    <xf numFmtId="0" fontId="59" fillId="0" borderId="13" xfId="0" applyFont="1" applyBorder="1" applyAlignment="1" applyProtection="1">
      <alignment vertical="top" wrapText="1"/>
      <protection locked="0"/>
    </xf>
    <xf numFmtId="0" fontId="58" fillId="2" borderId="13" xfId="0" applyFont="1" applyFill="1" applyBorder="1" applyAlignment="1" applyProtection="1">
      <alignment vertical="top" wrapText="1"/>
      <protection locked="0"/>
    </xf>
    <xf numFmtId="0" fontId="0" fillId="7" borderId="2" xfId="0" applyFill="1" applyBorder="1" applyAlignment="1" applyProtection="1">
      <alignment wrapText="1"/>
      <protection locked="0"/>
    </xf>
    <xf numFmtId="0" fontId="24" fillId="7" borderId="2" xfId="0" applyFont="1" applyFill="1" applyBorder="1" applyAlignment="1" applyProtection="1">
      <alignment wrapText="1"/>
      <protection locked="0"/>
    </xf>
    <xf numFmtId="0" fontId="61" fillId="7" borderId="1" xfId="0" applyFont="1" applyFill="1" applyBorder="1" applyAlignment="1">
      <alignment wrapText="1"/>
    </xf>
    <xf numFmtId="0" fontId="0" fillId="5" borderId="0" xfId="0" applyFill="1" applyAlignment="1">
      <alignment horizontal="left"/>
    </xf>
    <xf numFmtId="0" fontId="0" fillId="7" borderId="1" xfId="0" applyFill="1" applyBorder="1" applyAlignment="1" applyProtection="1">
      <alignment horizontal="left" wrapText="1"/>
      <protection locked="0"/>
    </xf>
    <xf numFmtId="0" fontId="24" fillId="7" borderId="1" xfId="0" applyFont="1" applyFill="1" applyBorder="1" applyAlignment="1" applyProtection="1">
      <alignment horizontal="left" wrapText="1"/>
      <protection locked="0"/>
    </xf>
    <xf numFmtId="0" fontId="0" fillId="7" borderId="0" xfId="0" applyFill="1" applyAlignment="1">
      <alignment horizontal="left"/>
    </xf>
    <xf numFmtId="0" fontId="0" fillId="5" borderId="0" xfId="0" applyFill="1" applyBorder="1" applyAlignment="1">
      <alignment horizontal="left"/>
    </xf>
    <xf numFmtId="0" fontId="0" fillId="0" borderId="0" xfId="0" applyBorder="1" applyAlignment="1">
      <alignment horizontal="left"/>
    </xf>
    <xf numFmtId="0" fontId="0" fillId="0" borderId="0" xfId="0" applyAlignment="1">
      <alignment horizontal="left"/>
    </xf>
    <xf numFmtId="0" fontId="65" fillId="0" borderId="13" xfId="0" applyFont="1" applyBorder="1" applyAlignment="1" applyProtection="1">
      <alignment vertical="top" wrapText="1"/>
      <protection locked="0"/>
    </xf>
    <xf numFmtId="0" fontId="54" fillId="0" borderId="13" xfId="2" applyFont="1" applyBorder="1" applyAlignment="1">
      <alignment wrapText="1"/>
    </xf>
    <xf numFmtId="0" fontId="69" fillId="5" borderId="0" xfId="0" applyFont="1" applyFill="1" applyAlignment="1">
      <alignment wrapText="1"/>
    </xf>
    <xf numFmtId="0" fontId="70" fillId="5" borderId="0" xfId="0" applyFont="1" applyFill="1" applyAlignment="1">
      <alignment horizontal="left" wrapText="1" indent="1"/>
    </xf>
    <xf numFmtId="0" fontId="0" fillId="5" borderId="0" xfId="0" applyFont="1" applyFill="1"/>
    <xf numFmtId="166" fontId="47" fillId="5" borderId="0" xfId="0" applyNumberFormat="1" applyFont="1" applyFill="1" applyAlignment="1">
      <alignment horizontal="left" wrapText="1"/>
    </xf>
    <xf numFmtId="0" fontId="52" fillId="5" borderId="0" xfId="0" applyFont="1" applyFill="1" applyAlignment="1">
      <alignment horizontal="left" wrapText="1"/>
    </xf>
    <xf numFmtId="0" fontId="52" fillId="5" borderId="0" xfId="0" applyFont="1" applyFill="1" applyAlignment="1">
      <alignment horizontal="left" wrapText="1"/>
    </xf>
    <xf numFmtId="0" fontId="54" fillId="5" borderId="0" xfId="2" applyFont="1" applyFill="1" applyAlignment="1">
      <alignment horizontal="left" wrapText="1"/>
    </xf>
    <xf numFmtId="0" fontId="52" fillId="2" borderId="0" xfId="0" applyFont="1" applyFill="1"/>
    <xf numFmtId="0" fontId="3" fillId="2" borderId="0" xfId="6" applyFill="1"/>
    <xf numFmtId="0" fontId="38" fillId="2" borderId="0" xfId="2" applyFont="1" applyFill="1"/>
    <xf numFmtId="0" fontId="30" fillId="5" borderId="0" xfId="0" applyFont="1" applyFill="1" applyAlignment="1">
      <alignment horizontal="left"/>
    </xf>
    <xf numFmtId="0" fontId="52" fillId="5" borderId="0" xfId="0" applyFont="1" applyFill="1" applyAlignment="1">
      <alignment horizontal="left"/>
    </xf>
    <xf numFmtId="0" fontId="27" fillId="5" borderId="0" xfId="0" applyFont="1" applyFill="1" applyAlignment="1">
      <alignment horizontal="left" wrapText="1"/>
    </xf>
    <xf numFmtId="0" fontId="52" fillId="5" borderId="0" xfId="0" applyFont="1" applyFill="1" applyAlignment="1">
      <alignment horizontal="left" vertical="center" wrapText="1"/>
    </xf>
    <xf numFmtId="0" fontId="52" fillId="5" borderId="0" xfId="0" applyFont="1" applyFill="1" applyAlignment="1">
      <alignment horizontal="left" vertical="center"/>
    </xf>
    <xf numFmtId="0" fontId="28" fillId="5" borderId="0" xfId="0" applyFont="1" applyFill="1" applyAlignment="1">
      <alignment horizontal="left" wrapText="1"/>
    </xf>
    <xf numFmtId="0" fontId="3" fillId="0" borderId="0" xfId="6"/>
    <xf numFmtId="0" fontId="31" fillId="0" borderId="25"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32" fillId="0" borderId="4" xfId="0" applyFont="1" applyBorder="1" applyAlignment="1" applyProtection="1">
      <alignment horizontal="left" vertical="top" wrapText="1"/>
      <protection locked="0"/>
    </xf>
    <xf numFmtId="0" fontId="32" fillId="0" borderId="11" xfId="0" applyFont="1" applyBorder="1" applyAlignment="1" applyProtection="1">
      <alignment horizontal="left" vertical="top" wrapText="1"/>
      <protection locked="0"/>
    </xf>
    <xf numFmtId="0" fontId="32" fillId="0" borderId="41" xfId="0" applyFont="1" applyBorder="1" applyAlignment="1" applyProtection="1">
      <alignment horizontal="left" vertical="top" wrapText="1"/>
      <protection locked="0"/>
    </xf>
    <xf numFmtId="0" fontId="24" fillId="0" borderId="11"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58" fillId="2" borderId="4" xfId="0" applyFont="1" applyFill="1" applyBorder="1" applyAlignment="1" applyProtection="1">
      <alignment horizontal="center" vertical="top" wrapText="1"/>
      <protection locked="0"/>
    </xf>
    <xf numFmtId="0" fontId="58" fillId="2" borderId="11" xfId="0" applyFont="1" applyFill="1" applyBorder="1" applyAlignment="1" applyProtection="1">
      <alignment horizontal="center" vertical="top" wrapText="1"/>
      <protection locked="0"/>
    </xf>
    <xf numFmtId="0" fontId="58" fillId="2" borderId="41" xfId="0" applyFont="1" applyFill="1" applyBorder="1" applyAlignment="1" applyProtection="1">
      <alignment horizontal="center" vertical="top" wrapText="1"/>
      <protection locked="0"/>
    </xf>
    <xf numFmtId="0" fontId="58" fillId="0" borderId="4" xfId="0" applyFont="1" applyBorder="1" applyAlignment="1" applyProtection="1">
      <alignment horizontal="left" vertical="top" wrapText="1"/>
      <protection locked="0"/>
    </xf>
    <xf numFmtId="0" fontId="58" fillId="0" borderId="41" xfId="0" applyFont="1" applyBorder="1" applyAlignment="1" applyProtection="1">
      <alignment horizontal="left" vertical="top" wrapText="1"/>
      <protection locked="0"/>
    </xf>
    <xf numFmtId="0" fontId="58" fillId="0" borderId="4" xfId="0" applyFont="1" applyBorder="1" applyAlignment="1" applyProtection="1">
      <alignment horizontal="center" vertical="top" wrapText="1"/>
      <protection locked="0"/>
    </xf>
    <xf numFmtId="0" fontId="58" fillId="0" borderId="11" xfId="0" applyFont="1" applyBorder="1" applyAlignment="1" applyProtection="1">
      <alignment horizontal="center" vertical="top" wrapText="1"/>
      <protection locked="0"/>
    </xf>
    <xf numFmtId="0" fontId="58" fillId="0" borderId="41" xfId="0" applyFont="1" applyBorder="1" applyAlignment="1" applyProtection="1">
      <alignment horizontal="center" vertical="top" wrapText="1"/>
      <protection locked="0"/>
    </xf>
    <xf numFmtId="0" fontId="27" fillId="3" borderId="4"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10" fillId="3" borderId="15" xfId="0" applyFont="1" applyFill="1" applyBorder="1" applyAlignment="1">
      <alignment horizontal="center" vertical="center" textRotation="90" wrapText="1"/>
    </xf>
    <xf numFmtId="0" fontId="10" fillId="3" borderId="17" xfId="0" applyFont="1" applyFill="1" applyBorder="1" applyAlignment="1">
      <alignment horizontal="center" vertical="center" textRotation="90" wrapText="1"/>
    </xf>
    <xf numFmtId="0" fontId="11" fillId="0" borderId="17" xfId="0" applyFont="1" applyBorder="1" applyAlignment="1">
      <alignment horizontal="center" textRotation="90" wrapText="1"/>
    </xf>
    <xf numFmtId="0" fontId="11" fillId="0" borderId="45" xfId="0" applyFont="1" applyBorder="1" applyAlignment="1">
      <alignment horizontal="center" textRotation="90" wrapText="1"/>
    </xf>
    <xf numFmtId="0" fontId="8" fillId="3" borderId="18" xfId="0" applyFont="1" applyFill="1" applyBorder="1" applyAlignment="1">
      <alignment horizontal="center" vertical="center" textRotation="90" wrapText="1"/>
    </xf>
    <xf numFmtId="0" fontId="0" fillId="0" borderId="15" xfId="0" applyBorder="1" applyAlignment="1"/>
    <xf numFmtId="0" fontId="0" fillId="0" borderId="3" xfId="0" applyBorder="1" applyAlignment="1"/>
    <xf numFmtId="0" fontId="0" fillId="0" borderId="17" xfId="0" applyBorder="1" applyAlignment="1"/>
    <xf numFmtId="0" fontId="0" fillId="0" borderId="39" xfId="0" applyBorder="1" applyAlignment="1"/>
    <xf numFmtId="0" fontId="0" fillId="0" borderId="45" xfId="0" applyBorder="1" applyAlignment="1"/>
    <xf numFmtId="0" fontId="60" fillId="0" borderId="10" xfId="0" applyFont="1" applyBorder="1" applyAlignment="1">
      <alignment horizontal="left" vertical="center" wrapText="1"/>
    </xf>
    <xf numFmtId="0" fontId="61" fillId="0" borderId="10" xfId="0" applyFont="1" applyBorder="1" applyAlignment="1">
      <alignment wrapText="1"/>
    </xf>
    <xf numFmtId="0" fontId="28" fillId="0" borderId="10" xfId="0" applyFont="1" applyBorder="1" applyAlignment="1">
      <alignment horizontal="center" vertical="center" wrapText="1"/>
    </xf>
    <xf numFmtId="0" fontId="52" fillId="0" borderId="10" xfId="0" applyFont="1" applyBorder="1" applyAlignment="1">
      <alignment horizontal="center" vertical="center" wrapText="1"/>
    </xf>
    <xf numFmtId="0" fontId="60" fillId="0" borderId="10" xfId="0" applyFont="1" applyFill="1" applyBorder="1" applyAlignment="1">
      <alignment horizontal="left" vertical="center" wrapText="1"/>
    </xf>
    <xf numFmtId="0" fontId="21" fillId="4" borderId="4" xfId="0" applyFont="1" applyFill="1" applyBorder="1" applyAlignment="1">
      <alignment horizontal="center" vertical="center" textRotation="90" wrapText="1"/>
    </xf>
    <xf numFmtId="0" fontId="15" fillId="4" borderId="11" xfId="0" applyFont="1" applyFill="1" applyBorder="1" applyAlignment="1">
      <alignment horizontal="center" textRotation="90" wrapText="1"/>
    </xf>
    <xf numFmtId="0" fontId="15" fillId="4" borderId="41" xfId="0" applyFont="1" applyFill="1" applyBorder="1" applyAlignment="1">
      <alignment horizontal="center" wrapText="1"/>
    </xf>
    <xf numFmtId="0" fontId="1" fillId="0" borderId="4"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60" fillId="0" borderId="4" xfId="0" applyFont="1" applyFill="1" applyBorder="1" applyAlignment="1">
      <alignment horizontal="left" vertical="center" wrapText="1"/>
    </xf>
    <xf numFmtId="0" fontId="61" fillId="0" borderId="5" xfId="0" applyFont="1" applyBorder="1" applyAlignment="1">
      <alignment wrapText="1"/>
    </xf>
    <xf numFmtId="0" fontId="60" fillId="0" borderId="7" xfId="0" applyFont="1" applyBorder="1" applyAlignment="1">
      <alignment horizontal="left" vertical="center" wrapText="1"/>
    </xf>
    <xf numFmtId="0" fontId="61" fillId="0" borderId="8" xfId="0" applyFont="1" applyBorder="1" applyAlignment="1">
      <alignment wrapText="1"/>
    </xf>
    <xf numFmtId="0" fontId="0" fillId="0" borderId="17" xfId="0" applyBorder="1" applyAlignment="1">
      <alignment horizontal="center" wrapText="1"/>
    </xf>
    <xf numFmtId="0" fontId="0" fillId="0" borderId="45" xfId="0" applyBorder="1" applyAlignment="1">
      <alignment horizontal="center" wrapText="1"/>
    </xf>
    <xf numFmtId="0" fontId="61" fillId="0" borderId="39" xfId="0" applyFont="1" applyBorder="1" applyAlignment="1">
      <alignment wrapText="1"/>
    </xf>
    <xf numFmtId="0" fontId="66" fillId="0" borderId="7" xfId="0" applyFont="1" applyBorder="1" applyAlignment="1">
      <alignment horizontal="left" vertical="center" wrapText="1"/>
    </xf>
    <xf numFmtId="0" fontId="67" fillId="0" borderId="39" xfId="0" applyFont="1" applyBorder="1" applyAlignment="1">
      <alignment wrapText="1"/>
    </xf>
    <xf numFmtId="0" fontId="66" fillId="0" borderId="10" xfId="0" applyFont="1" applyBorder="1" applyAlignment="1">
      <alignment horizontal="left" vertical="center" wrapText="1"/>
    </xf>
    <xf numFmtId="0" fontId="67" fillId="0" borderId="10" xfId="0" applyFont="1" applyBorder="1" applyAlignment="1">
      <alignment wrapText="1"/>
    </xf>
    <xf numFmtId="0" fontId="13" fillId="4" borderId="4" xfId="0" applyFont="1" applyFill="1" applyBorder="1" applyAlignment="1">
      <alignment horizontal="center" vertical="center" textRotation="90" wrapText="1"/>
    </xf>
    <xf numFmtId="0" fontId="0" fillId="0" borderId="11" xfId="0" applyBorder="1" applyAlignment="1">
      <alignment horizontal="center" wrapText="1"/>
    </xf>
    <xf numFmtId="0" fontId="0" fillId="0" borderId="41" xfId="0" applyBorder="1" applyAlignment="1">
      <alignment horizontal="center" wrapText="1"/>
    </xf>
    <xf numFmtId="0" fontId="12" fillId="4" borderId="4" xfId="0" applyFont="1" applyFill="1" applyBorder="1" applyAlignment="1">
      <alignment horizontal="center" vertical="center" textRotation="90" wrapText="1"/>
    </xf>
    <xf numFmtId="0" fontId="0" fillId="4" borderId="11" xfId="0" applyFill="1" applyBorder="1" applyAlignment="1">
      <alignment horizontal="center" vertical="center" textRotation="90"/>
    </xf>
    <xf numFmtId="0" fontId="0" fillId="4" borderId="11" xfId="0" applyFill="1" applyBorder="1" applyAlignment="1"/>
    <xf numFmtId="0" fontId="0" fillId="4" borderId="41" xfId="0" applyFill="1" applyBorder="1" applyAlignment="1"/>
    <xf numFmtId="0" fontId="16" fillId="3" borderId="15" xfId="0" applyFont="1" applyFill="1" applyBorder="1" applyAlignment="1">
      <alignment horizontal="center" vertical="center" textRotation="90" wrapText="1"/>
    </xf>
    <xf numFmtId="0" fontId="16" fillId="3" borderId="17" xfId="0" applyFont="1" applyFill="1" applyBorder="1" applyAlignment="1">
      <alignment horizontal="center" vertical="center" textRotation="90" wrapText="1"/>
    </xf>
    <xf numFmtId="0" fontId="16" fillId="3" borderId="45" xfId="0" applyFont="1" applyFill="1" applyBorder="1" applyAlignment="1">
      <alignment horizontal="center" vertical="center" textRotation="90" wrapText="1"/>
    </xf>
    <xf numFmtId="0" fontId="17" fillId="3" borderId="17" xfId="0" applyFont="1" applyFill="1" applyBorder="1" applyAlignment="1">
      <alignment horizontal="center" vertical="center" textRotation="90" wrapText="1"/>
    </xf>
    <xf numFmtId="0" fontId="17" fillId="3" borderId="45"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xf>
    <xf numFmtId="0" fontId="16" fillId="3" borderId="17" xfId="0" applyFont="1" applyFill="1" applyBorder="1" applyAlignment="1">
      <alignment horizontal="center" vertical="center" textRotation="90"/>
    </xf>
    <xf numFmtId="0" fontId="16" fillId="3" borderId="45" xfId="0" applyFont="1" applyFill="1" applyBorder="1" applyAlignment="1">
      <alignment horizontal="center" vertical="center" textRotation="90"/>
    </xf>
    <xf numFmtId="0" fontId="1" fillId="0" borderId="15"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5" xfId="0" applyFont="1" applyBorder="1" applyAlignment="1">
      <alignment horizontal="center" vertical="center" wrapText="1"/>
    </xf>
    <xf numFmtId="0" fontId="60" fillId="0" borderId="19" xfId="0" applyFont="1" applyBorder="1" applyAlignment="1">
      <alignment horizontal="left" vertical="center" wrapText="1"/>
    </xf>
    <xf numFmtId="0" fontId="60" fillId="0" borderId="5" xfId="0" applyFont="1" applyBorder="1" applyAlignment="1">
      <alignment horizontal="left" vertical="center" wrapText="1"/>
    </xf>
    <xf numFmtId="0" fontId="60" fillId="0" borderId="4" xfId="0" applyFont="1" applyBorder="1" applyAlignment="1">
      <alignment horizontal="left" vertical="center" wrapText="1"/>
    </xf>
    <xf numFmtId="0" fontId="60" fillId="0" borderId="21" xfId="0" applyFont="1" applyBorder="1" applyAlignment="1">
      <alignment horizontal="left" vertical="center" wrapText="1"/>
    </xf>
    <xf numFmtId="0" fontId="60" fillId="0" borderId="22" xfId="0" applyFont="1" applyBorder="1" applyAlignment="1">
      <alignment horizontal="left" vertical="center" wrapText="1"/>
    </xf>
    <xf numFmtId="0" fontId="60" fillId="0" borderId="20" xfId="0" applyFont="1" applyBorder="1" applyAlignment="1">
      <alignment horizontal="left" vertical="center" wrapText="1"/>
    </xf>
    <xf numFmtId="0" fontId="60" fillId="0" borderId="22" xfId="0" quotePrefix="1" applyFont="1" applyBorder="1" applyAlignment="1">
      <alignment horizontal="left" vertical="center" wrapText="1"/>
    </xf>
    <xf numFmtId="0" fontId="60" fillId="0" borderId="23" xfId="0" applyFont="1" applyBorder="1" applyAlignment="1">
      <alignment horizontal="left" vertical="center" wrapText="1"/>
    </xf>
    <xf numFmtId="0" fontId="10" fillId="3" borderId="3" xfId="0" applyFont="1" applyFill="1" applyBorder="1" applyAlignment="1">
      <alignment horizontal="center" vertical="center" textRotation="90" wrapText="1"/>
    </xf>
    <xf numFmtId="0" fontId="0" fillId="0" borderId="3" xfId="0" applyBorder="1" applyAlignment="1">
      <alignment horizontal="center" wrapText="1"/>
    </xf>
    <xf numFmtId="0" fontId="60" fillId="0" borderId="7" xfId="0" applyFont="1" applyFill="1" applyBorder="1" applyAlignment="1">
      <alignment horizontal="left" vertical="center" wrapText="1"/>
    </xf>
    <xf numFmtId="0" fontId="61" fillId="0" borderId="39" xfId="0" applyFont="1" applyFill="1" applyBorder="1" applyAlignment="1">
      <alignment wrapText="1"/>
    </xf>
    <xf numFmtId="0" fontId="60" fillId="0" borderId="19" xfId="0" applyFont="1" applyFill="1" applyBorder="1" applyAlignment="1">
      <alignment horizontal="left" vertical="center" wrapText="1"/>
    </xf>
    <xf numFmtId="0" fontId="60" fillId="0" borderId="5" xfId="0" applyFont="1" applyFill="1" applyBorder="1" applyAlignment="1">
      <alignment horizontal="left" vertical="center" wrapText="1"/>
    </xf>
    <xf numFmtId="0" fontId="0" fillId="0" borderId="11" xfId="0" applyBorder="1" applyAlignment="1">
      <alignment horizontal="center" textRotation="90" wrapText="1"/>
    </xf>
    <xf numFmtId="0" fontId="0" fillId="0" borderId="41" xfId="0" applyBorder="1" applyAlignment="1">
      <alignment horizontal="center" textRotation="90" wrapText="1"/>
    </xf>
    <xf numFmtId="0" fontId="61" fillId="0" borderId="5" xfId="0" applyFont="1" applyBorder="1" applyAlignment="1">
      <alignment vertical="center" wrapText="1"/>
    </xf>
    <xf numFmtId="0" fontId="9" fillId="0" borderId="15" xfId="0" applyFont="1" applyBorder="1" applyAlignment="1">
      <alignment horizontal="center" textRotation="90" wrapText="1"/>
    </xf>
    <xf numFmtId="0" fontId="8" fillId="3" borderId="3" xfId="0" applyFont="1" applyFill="1" applyBorder="1" applyAlignment="1">
      <alignment horizontal="center" vertical="center" textRotation="90" wrapText="1"/>
    </xf>
    <xf numFmtId="0" fontId="9" fillId="0" borderId="17" xfId="0" applyFont="1" applyBorder="1" applyAlignment="1">
      <alignment horizontal="center" textRotation="90" wrapText="1"/>
    </xf>
    <xf numFmtId="0" fontId="9" fillId="0" borderId="3" xfId="0" applyFont="1" applyBorder="1" applyAlignment="1">
      <alignment horizontal="center" textRotation="90" wrapText="1"/>
    </xf>
    <xf numFmtId="0" fontId="61" fillId="0" borderId="10" xfId="0" applyFont="1" applyFill="1" applyBorder="1" applyAlignment="1">
      <alignment wrapText="1"/>
    </xf>
    <xf numFmtId="0" fontId="1" fillId="0" borderId="17"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15"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17" xfId="0" applyFont="1" applyBorder="1" applyAlignment="1">
      <alignment horizontal="center" vertical="center" wrapText="1"/>
    </xf>
    <xf numFmtId="0" fontId="61" fillId="0" borderId="3" xfId="0" applyFont="1" applyBorder="1" applyAlignment="1">
      <alignment wrapText="1"/>
    </xf>
    <xf numFmtId="0" fontId="10" fillId="3" borderId="4" xfId="0" applyFont="1" applyFill="1" applyBorder="1" applyAlignment="1">
      <alignment horizontal="center" vertical="center" textRotation="90" wrapText="1"/>
    </xf>
    <xf numFmtId="0" fontId="0" fillId="0" borderId="3" xfId="0" applyBorder="1" applyAlignment="1">
      <alignment horizontal="center" textRotation="90" wrapText="1"/>
    </xf>
    <xf numFmtId="0" fontId="0" fillId="0" borderId="17" xfId="0" applyBorder="1" applyAlignment="1">
      <alignment horizontal="center" textRotation="90" wrapText="1"/>
    </xf>
    <xf numFmtId="0" fontId="0" fillId="0" borderId="39" xfId="0" applyBorder="1" applyAlignment="1">
      <alignment horizontal="center" textRotation="90" wrapText="1"/>
    </xf>
    <xf numFmtId="0" fontId="0" fillId="0" borderId="45" xfId="0" applyBorder="1" applyAlignment="1">
      <alignment horizontal="center" textRotation="90" wrapText="1"/>
    </xf>
    <xf numFmtId="0" fontId="28" fillId="0" borderId="10" xfId="0" applyFont="1" applyFill="1" applyBorder="1" applyAlignment="1">
      <alignment horizontal="center" vertical="center" wrapText="1"/>
    </xf>
    <xf numFmtId="0" fontId="34" fillId="5" borderId="25" xfId="0" applyFont="1" applyFill="1" applyBorder="1" applyAlignment="1">
      <alignment horizontal="left" wrapText="1"/>
    </xf>
    <xf numFmtId="0" fontId="0" fillId="0" borderId="1" xfId="0" applyBorder="1" applyAlignment="1">
      <alignment horizontal="left"/>
    </xf>
    <xf numFmtId="0" fontId="0" fillId="0" borderId="2" xfId="0" applyBorder="1" applyAlignment="1">
      <alignment horizontal="left"/>
    </xf>
    <xf numFmtId="0" fontId="27" fillId="3" borderId="24" xfId="0" applyFont="1" applyFill="1" applyBorder="1" applyAlignment="1">
      <alignment horizontal="center" vertical="center" wrapText="1"/>
    </xf>
    <xf numFmtId="0" fontId="31" fillId="0" borderId="4"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41" xfId="0" applyFont="1" applyBorder="1" applyAlignment="1" applyProtection="1">
      <alignment horizontal="center" vertical="center"/>
      <protection locked="0"/>
    </xf>
    <xf numFmtId="0" fontId="30" fillId="0" borderId="25" xfId="0" applyFont="1" applyBorder="1" applyAlignment="1">
      <alignment horizontal="center" wrapText="1"/>
    </xf>
    <xf numFmtId="0" fontId="30" fillId="0" borderId="2" xfId="0" applyFont="1" applyBorder="1" applyAlignment="1">
      <alignment horizontal="center" wrapText="1"/>
    </xf>
    <xf numFmtId="0" fontId="0" fillId="0" borderId="26" xfId="0" applyBorder="1" applyAlignment="1" applyProtection="1">
      <alignment horizontal="center"/>
      <protection locked="0"/>
    </xf>
    <xf numFmtId="0" fontId="0" fillId="0" borderId="2" xfId="0" applyBorder="1" applyAlignment="1" applyProtection="1">
      <alignment horizontal="center"/>
      <protection locked="0"/>
    </xf>
    <xf numFmtId="0" fontId="44" fillId="5" borderId="25" xfId="0" applyFont="1" applyFill="1" applyBorder="1" applyAlignment="1">
      <alignment horizontal="left"/>
    </xf>
    <xf numFmtId="0" fontId="44" fillId="5" borderId="1" xfId="0" applyFont="1" applyFill="1" applyBorder="1" applyAlignment="1">
      <alignment horizontal="left"/>
    </xf>
    <xf numFmtId="0" fontId="44" fillId="5" borderId="2" xfId="0" applyFont="1" applyFill="1" applyBorder="1" applyAlignment="1">
      <alignment horizontal="left"/>
    </xf>
    <xf numFmtId="0" fontId="31" fillId="5" borderId="25" xfId="0" applyFont="1" applyFill="1" applyBorder="1" applyAlignment="1">
      <alignment horizontal="center" wrapText="1"/>
    </xf>
    <xf numFmtId="0" fontId="31" fillId="5" borderId="1" xfId="0" applyFont="1" applyFill="1" applyBorder="1" applyAlignment="1">
      <alignment horizontal="center" wrapText="1"/>
    </xf>
    <xf numFmtId="0" fontId="31" fillId="5" borderId="2" xfId="0" applyFont="1" applyFill="1" applyBorder="1" applyAlignment="1">
      <alignment horizontal="center" wrapText="1"/>
    </xf>
    <xf numFmtId="0" fontId="45" fillId="5" borderId="18" xfId="0" applyFont="1" applyFill="1" applyBorder="1" applyAlignment="1">
      <alignment horizontal="center" wrapText="1"/>
    </xf>
    <xf numFmtId="0" fontId="45" fillId="5" borderId="6" xfId="0" applyFont="1" applyFill="1" applyBorder="1" applyAlignment="1">
      <alignment horizontal="center" wrapText="1"/>
    </xf>
    <xf numFmtId="0" fontId="45" fillId="5" borderId="15" xfId="0" applyFont="1" applyFill="1" applyBorder="1" applyAlignment="1">
      <alignment horizontal="center" wrapText="1"/>
    </xf>
    <xf numFmtId="0" fontId="45" fillId="5" borderId="39" xfId="0" applyFont="1" applyFill="1" applyBorder="1" applyAlignment="1">
      <alignment horizontal="center" wrapText="1"/>
    </xf>
    <xf numFmtId="0" fontId="45" fillId="5" borderId="40" xfId="0" applyFont="1" applyFill="1" applyBorder="1" applyAlignment="1">
      <alignment horizontal="center" wrapText="1"/>
    </xf>
    <xf numFmtId="0" fontId="45" fillId="5" borderId="45" xfId="0" applyFont="1" applyFill="1" applyBorder="1" applyAlignment="1">
      <alignment horizontal="center" wrapText="1"/>
    </xf>
    <xf numFmtId="0" fontId="39" fillId="5" borderId="4" xfId="0" applyFont="1" applyFill="1" applyBorder="1" applyAlignment="1">
      <alignment horizontal="center" wrapText="1"/>
    </xf>
    <xf numFmtId="0" fontId="39" fillId="5" borderId="41" xfId="0" applyFont="1" applyFill="1" applyBorder="1" applyAlignment="1">
      <alignment horizontal="center" wrapText="1"/>
    </xf>
    <xf numFmtId="0" fontId="39" fillId="5" borderId="5" xfId="0" applyFont="1" applyFill="1" applyBorder="1" applyAlignment="1">
      <alignment horizontal="center" wrapText="1"/>
    </xf>
    <xf numFmtId="0" fontId="39" fillId="0" borderId="6" xfId="0" applyFont="1" applyFill="1" applyBorder="1" applyAlignment="1">
      <alignment horizontal="center" wrapText="1"/>
    </xf>
    <xf numFmtId="0" fontId="39" fillId="0" borderId="40" xfId="0" applyFont="1" applyFill="1" applyBorder="1" applyAlignment="1">
      <alignment horizontal="center" wrapText="1"/>
    </xf>
    <xf numFmtId="0" fontId="39" fillId="9" borderId="4" xfId="0" applyFont="1" applyFill="1" applyBorder="1" applyAlignment="1">
      <alignment horizontal="center" wrapText="1"/>
    </xf>
    <xf numFmtId="0" fontId="39" fillId="9" borderId="41" xfId="0" applyFont="1" applyFill="1" applyBorder="1" applyAlignment="1">
      <alignment horizontal="center" wrapText="1"/>
    </xf>
    <xf numFmtId="0" fontId="39" fillId="5" borderId="18" xfId="0" applyFont="1" applyFill="1" applyBorder="1" applyAlignment="1">
      <alignment horizontal="center" wrapText="1"/>
    </xf>
    <xf numFmtId="0" fontId="0" fillId="0" borderId="39" xfId="0" applyBorder="1"/>
    <xf numFmtId="0" fontId="13" fillId="6" borderId="18" xfId="0" applyFont="1" applyFill="1" applyBorder="1" applyAlignment="1">
      <alignment horizontal="center" vertical="center" textRotation="90" wrapText="1"/>
    </xf>
    <xf numFmtId="0" fontId="0" fillId="0" borderId="9" xfId="0" applyBorder="1" applyAlignment="1">
      <alignment horizontal="center" wrapText="1"/>
    </xf>
    <xf numFmtId="0" fontId="12" fillId="6" borderId="18" xfId="0" applyFont="1" applyFill="1" applyBorder="1" applyAlignment="1">
      <alignment horizontal="center" vertical="center" textRotation="90" wrapText="1"/>
    </xf>
    <xf numFmtId="0" fontId="0" fillId="6" borderId="3" xfId="0" applyFill="1" applyBorder="1" applyAlignment="1">
      <alignment horizontal="center" vertical="center" textRotation="90"/>
    </xf>
    <xf numFmtId="0" fontId="0" fillId="6" borderId="3" xfId="0" applyFill="1" applyBorder="1" applyAlignment="1"/>
    <xf numFmtId="0" fontId="21" fillId="6" borderId="3" xfId="0" applyFont="1" applyFill="1" applyBorder="1" applyAlignment="1">
      <alignment horizontal="center" vertical="center" textRotation="90" wrapText="1"/>
    </xf>
    <xf numFmtId="0" fontId="15" fillId="6" borderId="3" xfId="0" applyFont="1" applyFill="1" applyBorder="1" applyAlignment="1">
      <alignment horizontal="center" textRotation="90" wrapText="1"/>
    </xf>
    <xf numFmtId="0" fontId="15" fillId="6" borderId="9" xfId="0" applyFont="1" applyFill="1" applyBorder="1" applyAlignment="1">
      <alignment horizontal="center" wrapText="1"/>
    </xf>
    <xf numFmtId="0" fontId="10" fillId="3" borderId="11" xfId="0" applyFont="1" applyFill="1" applyBorder="1" applyAlignment="1">
      <alignment horizontal="center" vertical="center" textRotation="90" wrapText="1"/>
    </xf>
    <xf numFmtId="0" fontId="11" fillId="0" borderId="16" xfId="0" applyFont="1" applyBorder="1" applyAlignment="1">
      <alignment horizontal="center" textRotation="90" wrapText="1"/>
    </xf>
    <xf numFmtId="0" fontId="1" fillId="0" borderId="18"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Fill="1" applyBorder="1" applyAlignment="1">
      <alignment horizontal="center" vertical="center" wrapText="1"/>
    </xf>
    <xf numFmtId="0" fontId="34" fillId="3" borderId="25" xfId="0" applyFont="1" applyFill="1" applyBorder="1" applyAlignment="1">
      <alignment horizontal="center"/>
    </xf>
    <xf numFmtId="0" fontId="34" fillId="3" borderId="1" xfId="0" applyFont="1" applyFill="1" applyBorder="1" applyAlignment="1">
      <alignment horizontal="center"/>
    </xf>
    <xf numFmtId="0" fontId="34" fillId="3" borderId="2" xfId="0" applyFont="1" applyFill="1" applyBorder="1" applyAlignment="1">
      <alignment horizontal="center"/>
    </xf>
  </cellXfs>
  <cellStyles count="7">
    <cellStyle name="Comma" xfId="4" builtinId="3"/>
    <cellStyle name="Followed Hyperlink" xfId="3" builtinId="9" hidden="1"/>
    <cellStyle name="Hyperlink" xfId="2" builtinId="8" hidden="1"/>
    <cellStyle name="Hyperlink" xfId="6" builtinId="8"/>
    <cellStyle name="Normal" xfId="0" builtinId="0"/>
    <cellStyle name="Normal 2" xfId="1"/>
    <cellStyle name="Percent" xfId="5" builtinId="5"/>
  </cellStyles>
  <dxfs count="3">
    <dxf>
      <font>
        <condense val="0"/>
        <extend val="0"/>
        <color indexed="8"/>
      </font>
      <fill>
        <patternFill>
          <bgColor indexed="51"/>
        </patternFill>
      </fill>
    </dxf>
    <dxf>
      <font>
        <condense val="0"/>
        <extend val="0"/>
        <color indexed="8"/>
      </font>
      <fill>
        <patternFill>
          <bgColor indexed="41"/>
        </patternFill>
      </fill>
    </dxf>
    <dxf>
      <font>
        <condense val="0"/>
        <extend val="0"/>
        <color indexed="9"/>
      </font>
      <fill>
        <patternFill>
          <bgColor indexed="57"/>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AME Lean Sensei</a:t>
            </a:r>
            <a:r>
              <a:rPr lang="en-US" baseline="0"/>
              <a:t>®</a:t>
            </a:r>
            <a:endParaRPr lang="en-US"/>
          </a:p>
          <a:p>
            <a:pPr>
              <a:defRPr/>
            </a:pPr>
            <a:r>
              <a:rPr lang="en-US"/>
              <a:t> Radar</a:t>
            </a:r>
            <a:r>
              <a:rPr lang="en-US" baseline="0"/>
              <a:t> Chart</a:t>
            </a:r>
            <a:endParaRPr lang="en-US"/>
          </a:p>
        </c:rich>
      </c:tx>
      <c:layout>
        <c:manualLayout>
          <c:xMode val="edge"/>
          <c:yMode val="edge"/>
          <c:x val="2.2285651793525702E-3"/>
          <c:y val="0"/>
        </c:manualLayout>
      </c:layout>
      <c:overlay val="0"/>
    </c:title>
    <c:autoTitleDeleted val="0"/>
    <c:plotArea>
      <c:layout/>
      <c:radarChart>
        <c:radarStyle val="marker"/>
        <c:varyColors val="0"/>
        <c:ser>
          <c:idx val="0"/>
          <c:order val="0"/>
          <c:tx>
            <c:strRef>
              <c:f>Dashboard!$D$3</c:f>
              <c:strCache>
                <c:ptCount val="1"/>
                <c:pt idx="0">
                  <c:v>%</c:v>
                </c:pt>
              </c:strCache>
            </c:strRef>
          </c:tx>
          <c:marker>
            <c:symbol val="none"/>
          </c:marker>
          <c:cat>
            <c:strRef>
              <c:f>Dashboard!$A$4:$A$14</c:f>
              <c:strCache>
                <c:ptCount val="11"/>
                <c:pt idx="0">
                  <c:v>Management System</c:v>
                </c:pt>
                <c:pt idx="1">
                  <c:v>Human and Organizational Development</c:v>
                </c:pt>
                <c:pt idx="2">
                  <c:v>Safety and Environmental Health</c:v>
                </c:pt>
                <c:pt idx="3">
                  <c:v>Manufacturing Operations</c:v>
                </c:pt>
                <c:pt idx="4">
                  <c:v>Business Operations (in the Office)</c:v>
                </c:pt>
                <c:pt idx="5">
                  <c:v>Product Development</c:v>
                </c:pt>
                <c:pt idx="6">
                  <c:v>Supplier Development and Procurement</c:v>
                </c:pt>
                <c:pt idx="7">
                  <c:v>Quality Focus</c:v>
                </c:pt>
                <c:pt idx="8">
                  <c:v>Cost</c:v>
                </c:pt>
                <c:pt idx="9">
                  <c:v>Delivery</c:v>
                </c:pt>
                <c:pt idx="10">
                  <c:v>Profitability</c:v>
                </c:pt>
              </c:strCache>
            </c:strRef>
          </c:cat>
          <c:val>
            <c:numRef>
              <c:f>Dashboard!$D$4:$D$14</c:f>
              <c:numCache>
                <c:formatCode>General</c:formatCode>
                <c:ptCount val="11"/>
                <c:pt idx="0">
                  <c:v>80</c:v>
                </c:pt>
                <c:pt idx="1">
                  <c:v>80</c:v>
                </c:pt>
                <c:pt idx="2" formatCode="0">
                  <c:v>80</c:v>
                </c:pt>
                <c:pt idx="3" formatCode="0">
                  <c:v>80</c:v>
                </c:pt>
                <c:pt idx="4" formatCode="0">
                  <c:v>80</c:v>
                </c:pt>
                <c:pt idx="5">
                  <c:v>80</c:v>
                </c:pt>
                <c:pt idx="6">
                  <c:v>80</c:v>
                </c:pt>
                <c:pt idx="7">
                  <c:v>80</c:v>
                </c:pt>
                <c:pt idx="8">
                  <c:v>80</c:v>
                </c:pt>
                <c:pt idx="9">
                  <c:v>80</c:v>
                </c:pt>
                <c:pt idx="10">
                  <c:v>80</c:v>
                </c:pt>
              </c:numCache>
            </c:numRef>
          </c:val>
          <c:extLst>
            <c:ext xmlns:c16="http://schemas.microsoft.com/office/drawing/2014/chart" uri="{C3380CC4-5D6E-409C-BE32-E72D297353CC}">
              <c16:uniqueId val="{00000000-B00E-40E6-85C4-B29439B749C6}"/>
            </c:ext>
          </c:extLst>
        </c:ser>
        <c:dLbls>
          <c:showLegendKey val="0"/>
          <c:showVal val="0"/>
          <c:showCatName val="0"/>
          <c:showSerName val="0"/>
          <c:showPercent val="0"/>
          <c:showBubbleSize val="0"/>
        </c:dLbls>
        <c:axId val="100346880"/>
        <c:axId val="100373248"/>
      </c:radarChart>
      <c:catAx>
        <c:axId val="100346880"/>
        <c:scaling>
          <c:orientation val="minMax"/>
        </c:scaling>
        <c:delete val="0"/>
        <c:axPos val="b"/>
        <c:majorGridlines/>
        <c:numFmt formatCode="General" sourceLinked="0"/>
        <c:majorTickMark val="out"/>
        <c:minorTickMark val="none"/>
        <c:tickLblPos val="nextTo"/>
        <c:crossAx val="100373248"/>
        <c:crosses val="autoZero"/>
        <c:auto val="1"/>
        <c:lblAlgn val="ctr"/>
        <c:lblOffset val="100"/>
        <c:noMultiLvlLbl val="0"/>
      </c:catAx>
      <c:valAx>
        <c:axId val="100373248"/>
        <c:scaling>
          <c:orientation val="minMax"/>
          <c:max val="100"/>
        </c:scaling>
        <c:delete val="0"/>
        <c:axPos val="l"/>
        <c:majorGridlines/>
        <c:numFmt formatCode="General" sourceLinked="1"/>
        <c:majorTickMark val="cross"/>
        <c:minorTickMark val="none"/>
        <c:tickLblPos val="nextTo"/>
        <c:crossAx val="100346880"/>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720271</xdr:colOff>
      <xdr:row>12</xdr:row>
      <xdr:rowOff>72571</xdr:rowOff>
    </xdr:from>
    <xdr:to>
      <xdr:col>6</xdr:col>
      <xdr:colOff>326571</xdr:colOff>
      <xdr:row>13</xdr:row>
      <xdr:rowOff>2162391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0271" y="18306142"/>
          <a:ext cx="4570186" cy="3526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5375449</xdr:colOff>
      <xdr:row>0</xdr:row>
      <xdr:rowOff>167368</xdr:rowOff>
    </xdr:from>
    <xdr:to>
      <xdr:col>4</xdr:col>
      <xdr:colOff>7429501</xdr:colOff>
      <xdr:row>0</xdr:row>
      <xdr:rowOff>705707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880649" y="167368"/>
          <a:ext cx="2054052" cy="538339"/>
        </a:xfrm>
        <a:prstGeom prst="rect">
          <a:avLst/>
        </a:prstGeom>
      </xdr:spPr>
    </xdr:pic>
    <xdr:clientData/>
  </xdr:twoCellAnchor>
  <xdr:twoCellAnchor>
    <xdr:from>
      <xdr:col>0</xdr:col>
      <xdr:colOff>38100</xdr:colOff>
      <xdr:row>423</xdr:row>
      <xdr:rowOff>19050</xdr:rowOff>
    </xdr:from>
    <xdr:to>
      <xdr:col>3</xdr:col>
      <xdr:colOff>581593</xdr:colOff>
      <xdr:row>425</xdr:row>
      <xdr:rowOff>45920</xdr:rowOff>
    </xdr:to>
    <xdr:sp macro="" textlink="">
      <xdr:nvSpPr>
        <xdr:cNvPr id="10" name="Rectangle 9">
          <a:extLst>
            <a:ext uri="{FF2B5EF4-FFF2-40B4-BE49-F238E27FC236}">
              <a16:creationId xmlns:a16="http://schemas.microsoft.com/office/drawing/2014/main" id="{0D33494C-AF36-46CC-B50E-210BB54D9BE8}"/>
            </a:ext>
          </a:extLst>
        </xdr:cNvPr>
        <xdr:cNvSpPr/>
      </xdr:nvSpPr>
      <xdr:spPr>
        <a:xfrm>
          <a:off x="38100" y="206368650"/>
          <a:ext cx="2162743" cy="10936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101601</xdr:rowOff>
    </xdr:from>
    <xdr:to>
      <xdr:col>2</xdr:col>
      <xdr:colOff>444500</xdr:colOff>
      <xdr:row>0</xdr:row>
      <xdr:rowOff>690745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4300" y="101601"/>
          <a:ext cx="2250440" cy="589144"/>
        </a:xfrm>
        <a:prstGeom prst="rect">
          <a:avLst/>
        </a:prstGeom>
      </xdr:spPr>
    </xdr:pic>
    <xdr:clientData/>
  </xdr:twoCellAnchor>
  <xdr:twoCellAnchor>
    <xdr:from>
      <xdr:col>4</xdr:col>
      <xdr:colOff>177800</xdr:colOff>
      <xdr:row>0</xdr:row>
      <xdr:rowOff>114300</xdr:rowOff>
    </xdr:from>
    <xdr:to>
      <xdr:col>6</xdr:col>
      <xdr:colOff>495300</xdr:colOff>
      <xdr:row>0</xdr:row>
      <xdr:rowOff>736600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79800" y="114300"/>
          <a:ext cx="1435100" cy="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rgbClr val="FF0000"/>
              </a:solidFill>
            </a:rPr>
            <a:t>Do not enter data on this sheet</a:t>
          </a:r>
          <a:r>
            <a:rPr lang="en-US" sz="1100" baseline="0">
              <a:solidFill>
                <a:srgbClr val="FF0000"/>
              </a:solidFill>
            </a:rPr>
            <a:t>; it will a</a:t>
          </a:r>
          <a:r>
            <a:rPr lang="en-US" sz="1100">
              <a:solidFill>
                <a:srgbClr val="FF0000"/>
              </a:solidFill>
            </a:rPr>
            <a:t>utopopulate</a:t>
          </a:r>
        </a:p>
      </xdr:txBody>
    </xdr:sp>
    <xdr:clientData/>
  </xdr:twoCellAnchor>
  <xdr:twoCellAnchor>
    <xdr:from>
      <xdr:col>0</xdr:col>
      <xdr:colOff>0</xdr:colOff>
      <xdr:row>76</xdr:row>
      <xdr:rowOff>182880</xdr:rowOff>
    </xdr:from>
    <xdr:to>
      <xdr:col>2</xdr:col>
      <xdr:colOff>237490</xdr:colOff>
      <xdr:row>82</xdr:row>
      <xdr:rowOff>83820</xdr:rowOff>
    </xdr:to>
    <xdr:sp macro="" textlink="">
      <xdr:nvSpPr>
        <xdr:cNvPr id="5" name="Rectangle 4">
          <a:extLst>
            <a:ext uri="{FF2B5EF4-FFF2-40B4-BE49-F238E27FC236}">
              <a16:creationId xmlns:a16="http://schemas.microsoft.com/office/drawing/2014/main" id="{11322006-3AAF-4C6F-81BB-5B2CA2C0348D}"/>
            </a:ext>
          </a:extLst>
        </xdr:cNvPr>
        <xdr:cNvSpPr/>
      </xdr:nvSpPr>
      <xdr:spPr>
        <a:xfrm>
          <a:off x="0" y="18501360"/>
          <a:ext cx="2157730" cy="1089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63500</xdr:colOff>
      <xdr:row>1</xdr:row>
      <xdr:rowOff>152400</xdr:rowOff>
    </xdr:from>
    <xdr:to>
      <xdr:col>14</xdr:col>
      <xdr:colOff>647700</xdr:colOff>
      <xdr:row>14</xdr:row>
      <xdr:rowOff>381000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685800</xdr:colOff>
      <xdr:row>2</xdr:row>
      <xdr:rowOff>165100</xdr:rowOff>
    </xdr:from>
    <xdr:to>
      <xdr:col>14</xdr:col>
      <xdr:colOff>419100</xdr:colOff>
      <xdr:row>2</xdr:row>
      <xdr:rowOff>754244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9753600" y="1701800"/>
          <a:ext cx="2247900" cy="589144"/>
        </a:xfrm>
        <a:prstGeom prst="rect">
          <a:avLst/>
        </a:prstGeom>
      </xdr:spPr>
    </xdr:pic>
    <xdr:clientData/>
  </xdr:twoCellAnchor>
  <xdr:twoCellAnchor editAs="oneCell">
    <xdr:from>
      <xdr:col>0</xdr:col>
      <xdr:colOff>76200</xdr:colOff>
      <xdr:row>0</xdr:row>
      <xdr:rowOff>88900</xdr:rowOff>
    </xdr:from>
    <xdr:to>
      <xdr:col>4</xdr:col>
      <xdr:colOff>650784</xdr:colOff>
      <xdr:row>0</xdr:row>
      <xdr:rowOff>1104900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76200" y="88900"/>
          <a:ext cx="3876584" cy="1016000"/>
        </a:xfrm>
        <a:prstGeom prst="rect">
          <a:avLst/>
        </a:prstGeom>
      </xdr:spPr>
    </xdr:pic>
    <xdr:clientData/>
  </xdr:twoCellAnchor>
  <xdr:twoCellAnchor>
    <xdr:from>
      <xdr:col>10</xdr:col>
      <xdr:colOff>464820</xdr:colOff>
      <xdr:row>5</xdr:row>
      <xdr:rowOff>556260</xdr:rowOff>
    </xdr:from>
    <xdr:to>
      <xdr:col>10</xdr:col>
      <xdr:colOff>647700</xdr:colOff>
      <xdr:row>6</xdr:row>
      <xdr:rowOff>38100</xdr:rowOff>
    </xdr:to>
    <xdr:sp macro="" textlink="">
      <xdr:nvSpPr>
        <xdr:cNvPr id="6" name="Star: 4 Points 5">
          <a:extLst>
            <a:ext uri="{FF2B5EF4-FFF2-40B4-BE49-F238E27FC236}">
              <a16:creationId xmlns:a16="http://schemas.microsoft.com/office/drawing/2014/main" id="{00000000-0008-0000-0300-000006000000}"/>
            </a:ext>
          </a:extLst>
        </xdr:cNvPr>
        <xdr:cNvSpPr/>
      </xdr:nvSpPr>
      <xdr:spPr>
        <a:xfrm>
          <a:off x="8686800" y="41529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129540</xdr:colOff>
      <xdr:row>6</xdr:row>
      <xdr:rowOff>533400</xdr:rowOff>
    </xdr:from>
    <xdr:to>
      <xdr:col>11</xdr:col>
      <xdr:colOff>312420</xdr:colOff>
      <xdr:row>7</xdr:row>
      <xdr:rowOff>205740</xdr:rowOff>
    </xdr:to>
    <xdr:sp macro="" textlink="">
      <xdr:nvSpPr>
        <xdr:cNvPr id="7" name="Star: 4 Points 6">
          <a:extLst>
            <a:ext uri="{FF2B5EF4-FFF2-40B4-BE49-F238E27FC236}">
              <a16:creationId xmlns:a16="http://schemas.microsoft.com/office/drawing/2014/main" id="{00000000-0008-0000-0300-000007000000}"/>
            </a:ext>
          </a:extLst>
        </xdr:cNvPr>
        <xdr:cNvSpPr/>
      </xdr:nvSpPr>
      <xdr:spPr>
        <a:xfrm>
          <a:off x="9189720" y="48768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365760</xdr:colOff>
      <xdr:row>8</xdr:row>
      <xdr:rowOff>297180</xdr:rowOff>
    </xdr:from>
    <xdr:to>
      <xdr:col>11</xdr:col>
      <xdr:colOff>548640</xdr:colOff>
      <xdr:row>8</xdr:row>
      <xdr:rowOff>525780</xdr:rowOff>
    </xdr:to>
    <xdr:sp macro="" textlink="">
      <xdr:nvSpPr>
        <xdr:cNvPr id="8" name="Star: 4 Points 7">
          <a:extLst>
            <a:ext uri="{FF2B5EF4-FFF2-40B4-BE49-F238E27FC236}">
              <a16:creationId xmlns:a16="http://schemas.microsoft.com/office/drawing/2014/main" id="{00000000-0008-0000-0300-000008000000}"/>
            </a:ext>
          </a:extLst>
        </xdr:cNvPr>
        <xdr:cNvSpPr/>
      </xdr:nvSpPr>
      <xdr:spPr>
        <a:xfrm>
          <a:off x="9425940" y="578358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632460</xdr:colOff>
      <xdr:row>9</xdr:row>
      <xdr:rowOff>365760</xdr:rowOff>
    </xdr:from>
    <xdr:to>
      <xdr:col>10</xdr:col>
      <xdr:colOff>815340</xdr:colOff>
      <xdr:row>9</xdr:row>
      <xdr:rowOff>594360</xdr:rowOff>
    </xdr:to>
    <xdr:sp macro="" textlink="">
      <xdr:nvSpPr>
        <xdr:cNvPr id="9" name="Star: 4 Points 8">
          <a:extLst>
            <a:ext uri="{FF2B5EF4-FFF2-40B4-BE49-F238E27FC236}">
              <a16:creationId xmlns:a16="http://schemas.microsoft.com/office/drawing/2014/main" id="{00000000-0008-0000-0300-000009000000}"/>
            </a:ext>
          </a:extLst>
        </xdr:cNvPr>
        <xdr:cNvSpPr/>
      </xdr:nvSpPr>
      <xdr:spPr>
        <a:xfrm>
          <a:off x="8854440" y="648462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0</xdr:colOff>
      <xdr:row>10</xdr:row>
      <xdr:rowOff>182880</xdr:rowOff>
    </xdr:from>
    <xdr:to>
      <xdr:col>10</xdr:col>
      <xdr:colOff>198120</xdr:colOff>
      <xdr:row>11</xdr:row>
      <xdr:rowOff>167640</xdr:rowOff>
    </xdr:to>
    <xdr:sp macro="" textlink="">
      <xdr:nvSpPr>
        <xdr:cNvPr id="10" name="Star: 4 Points 9">
          <a:extLst>
            <a:ext uri="{FF2B5EF4-FFF2-40B4-BE49-F238E27FC236}">
              <a16:creationId xmlns:a16="http://schemas.microsoft.com/office/drawing/2014/main" id="{00000000-0008-0000-0300-00000A000000}"/>
            </a:ext>
          </a:extLst>
        </xdr:cNvPr>
        <xdr:cNvSpPr/>
      </xdr:nvSpPr>
      <xdr:spPr>
        <a:xfrm>
          <a:off x="8221980" y="6949440"/>
          <a:ext cx="198120" cy="28194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800100</xdr:colOff>
      <xdr:row>10</xdr:row>
      <xdr:rowOff>228600</xdr:rowOff>
    </xdr:from>
    <xdr:to>
      <xdr:col>9</xdr:col>
      <xdr:colOff>152400</xdr:colOff>
      <xdr:row>11</xdr:row>
      <xdr:rowOff>160020</xdr:rowOff>
    </xdr:to>
    <xdr:sp macro="" textlink="">
      <xdr:nvSpPr>
        <xdr:cNvPr id="11" name="Star: 4 Points 10">
          <a:extLst>
            <a:ext uri="{FF2B5EF4-FFF2-40B4-BE49-F238E27FC236}">
              <a16:creationId xmlns:a16="http://schemas.microsoft.com/office/drawing/2014/main" id="{00000000-0008-0000-0300-00000B000000}"/>
            </a:ext>
          </a:extLst>
        </xdr:cNvPr>
        <xdr:cNvSpPr/>
      </xdr:nvSpPr>
      <xdr:spPr>
        <a:xfrm>
          <a:off x="7345680" y="6995160"/>
          <a:ext cx="19050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83820</xdr:colOff>
      <xdr:row>9</xdr:row>
      <xdr:rowOff>419100</xdr:rowOff>
    </xdr:from>
    <xdr:to>
      <xdr:col>8</xdr:col>
      <xdr:colOff>266700</xdr:colOff>
      <xdr:row>10</xdr:row>
      <xdr:rowOff>0</xdr:rowOff>
    </xdr:to>
    <xdr:sp macro="" textlink="">
      <xdr:nvSpPr>
        <xdr:cNvPr id="12" name="Star: 4 Points 11">
          <a:extLst>
            <a:ext uri="{FF2B5EF4-FFF2-40B4-BE49-F238E27FC236}">
              <a16:creationId xmlns:a16="http://schemas.microsoft.com/office/drawing/2014/main" id="{00000000-0008-0000-0300-00000C000000}"/>
            </a:ext>
          </a:extLst>
        </xdr:cNvPr>
        <xdr:cNvSpPr/>
      </xdr:nvSpPr>
      <xdr:spPr>
        <a:xfrm>
          <a:off x="6629400" y="653796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647700</xdr:colOff>
      <xdr:row>8</xdr:row>
      <xdr:rowOff>274320</xdr:rowOff>
    </xdr:from>
    <xdr:to>
      <xdr:col>7</xdr:col>
      <xdr:colOff>830580</xdr:colOff>
      <xdr:row>8</xdr:row>
      <xdr:rowOff>502920</xdr:rowOff>
    </xdr:to>
    <xdr:sp macro="" textlink="">
      <xdr:nvSpPr>
        <xdr:cNvPr id="13" name="Star: 4 Points 12">
          <a:extLst>
            <a:ext uri="{FF2B5EF4-FFF2-40B4-BE49-F238E27FC236}">
              <a16:creationId xmlns:a16="http://schemas.microsoft.com/office/drawing/2014/main" id="{00000000-0008-0000-0300-00000D000000}"/>
            </a:ext>
          </a:extLst>
        </xdr:cNvPr>
        <xdr:cNvSpPr/>
      </xdr:nvSpPr>
      <xdr:spPr>
        <a:xfrm>
          <a:off x="6355080" y="576072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716280</xdr:colOff>
      <xdr:row>7</xdr:row>
      <xdr:rowOff>30480</xdr:rowOff>
    </xdr:from>
    <xdr:to>
      <xdr:col>8</xdr:col>
      <xdr:colOff>60960</xdr:colOff>
      <xdr:row>7</xdr:row>
      <xdr:rowOff>259080</xdr:rowOff>
    </xdr:to>
    <xdr:sp macro="" textlink="">
      <xdr:nvSpPr>
        <xdr:cNvPr id="14" name="Star: 4 Points 13">
          <a:extLst>
            <a:ext uri="{FF2B5EF4-FFF2-40B4-BE49-F238E27FC236}">
              <a16:creationId xmlns:a16="http://schemas.microsoft.com/office/drawing/2014/main" id="{00000000-0008-0000-0300-00000E000000}"/>
            </a:ext>
          </a:extLst>
        </xdr:cNvPr>
        <xdr:cNvSpPr/>
      </xdr:nvSpPr>
      <xdr:spPr>
        <a:xfrm>
          <a:off x="6423660" y="493014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441960</xdr:colOff>
      <xdr:row>5</xdr:row>
      <xdr:rowOff>708660</xdr:rowOff>
    </xdr:from>
    <xdr:to>
      <xdr:col>8</xdr:col>
      <xdr:colOff>624840</xdr:colOff>
      <xdr:row>6</xdr:row>
      <xdr:rowOff>190500</xdr:rowOff>
    </xdr:to>
    <xdr:sp macro="" textlink="">
      <xdr:nvSpPr>
        <xdr:cNvPr id="15" name="Star: 4 Points 14">
          <a:extLst>
            <a:ext uri="{FF2B5EF4-FFF2-40B4-BE49-F238E27FC236}">
              <a16:creationId xmlns:a16="http://schemas.microsoft.com/office/drawing/2014/main" id="{00000000-0008-0000-0300-00000F000000}"/>
            </a:ext>
          </a:extLst>
        </xdr:cNvPr>
        <xdr:cNvSpPr/>
      </xdr:nvSpPr>
      <xdr:spPr>
        <a:xfrm>
          <a:off x="6987540" y="430530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129540</xdr:colOff>
      <xdr:row>4</xdr:row>
      <xdr:rowOff>68580</xdr:rowOff>
    </xdr:from>
    <xdr:to>
      <xdr:col>13</xdr:col>
      <xdr:colOff>312420</xdr:colOff>
      <xdr:row>4</xdr:row>
      <xdr:rowOff>297180</xdr:rowOff>
    </xdr:to>
    <xdr:sp macro="" textlink="">
      <xdr:nvSpPr>
        <xdr:cNvPr id="16" name="Star: 4 Points 15">
          <a:extLst>
            <a:ext uri="{FF2B5EF4-FFF2-40B4-BE49-F238E27FC236}">
              <a16:creationId xmlns:a16="http://schemas.microsoft.com/office/drawing/2014/main" id="{00000000-0008-0000-0300-000010000000}"/>
            </a:ext>
          </a:extLst>
        </xdr:cNvPr>
        <xdr:cNvSpPr/>
      </xdr:nvSpPr>
      <xdr:spPr>
        <a:xfrm>
          <a:off x="10866120" y="292608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274320</xdr:colOff>
      <xdr:row>4</xdr:row>
      <xdr:rowOff>45720</xdr:rowOff>
    </xdr:from>
    <xdr:to>
      <xdr:col>15</xdr:col>
      <xdr:colOff>15240</xdr:colOff>
      <xdr:row>4</xdr:row>
      <xdr:rowOff>579120</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11010900" y="290322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Average Award Recipient</a:t>
          </a:r>
          <a:r>
            <a:rPr lang="en-US" sz="1100" baseline="0"/>
            <a:t> Points</a:t>
          </a:r>
          <a:endParaRPr lang="en-US" sz="1100"/>
        </a:p>
      </xdr:txBody>
    </xdr:sp>
    <xdr:clientData/>
  </xdr:twoCellAnchor>
  <xdr:twoCellAnchor>
    <xdr:from>
      <xdr:col>13</xdr:col>
      <xdr:colOff>68580</xdr:colOff>
      <xdr:row>4</xdr:row>
      <xdr:rowOff>579120</xdr:rowOff>
    </xdr:from>
    <xdr:to>
      <xdr:col>13</xdr:col>
      <xdr:colOff>327660</xdr:colOff>
      <xdr:row>4</xdr:row>
      <xdr:rowOff>579120</xdr:rowOff>
    </xdr:to>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a:off x="10805160" y="3436620"/>
          <a:ext cx="259080" cy="0"/>
        </a:xfrm>
        <a:prstGeom prst="line">
          <a:avLst/>
        </a:prstGeom>
        <a:ln w="381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281940</xdr:colOff>
      <xdr:row>4</xdr:row>
      <xdr:rowOff>449580</xdr:rowOff>
    </xdr:from>
    <xdr:to>
      <xdr:col>15</xdr:col>
      <xdr:colOff>22860</xdr:colOff>
      <xdr:row>5</xdr:row>
      <xdr:rowOff>243840</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11018520" y="330708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Your Company's</a:t>
          </a:r>
        </a:p>
        <a:p>
          <a:r>
            <a:rPr lang="en-US" sz="1100"/>
            <a:t>Points</a:t>
          </a:r>
        </a:p>
      </xdr:txBody>
    </xdr:sp>
    <xdr:clientData/>
  </xdr:twoCellAnchor>
  <xdr:twoCellAnchor>
    <xdr:from>
      <xdr:col>0</xdr:col>
      <xdr:colOff>0</xdr:colOff>
      <xdr:row>16</xdr:row>
      <xdr:rowOff>142240</xdr:rowOff>
    </xdr:from>
    <xdr:to>
      <xdr:col>2</xdr:col>
      <xdr:colOff>199390</xdr:colOff>
      <xdr:row>21</xdr:row>
      <xdr:rowOff>193675</xdr:rowOff>
    </xdr:to>
    <xdr:sp macro="" textlink="">
      <xdr:nvSpPr>
        <xdr:cNvPr id="20" name="Rectangle 19">
          <a:extLst>
            <a:ext uri="{FF2B5EF4-FFF2-40B4-BE49-F238E27FC236}">
              <a16:creationId xmlns:a16="http://schemas.microsoft.com/office/drawing/2014/main" id="{4BE5CCB3-566A-48AF-9906-600AC43CED96}"/>
            </a:ext>
          </a:extLst>
        </xdr:cNvPr>
        <xdr:cNvSpPr/>
      </xdr:nvSpPr>
      <xdr:spPr>
        <a:xfrm>
          <a:off x="0" y="9499600"/>
          <a:ext cx="2157730" cy="1042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0.45438</cdr:x>
      <cdr:y>0.31126</cdr:y>
    </cdr:from>
    <cdr:to>
      <cdr:x>0.47688</cdr:x>
      <cdr:y>0.34091</cdr:y>
    </cdr:to>
    <cdr:sp macro="" textlink="">
      <cdr:nvSpPr>
        <cdr:cNvPr id="2" name="Star: 4 Points 1">
          <a:extLst xmlns:a="http://schemas.openxmlformats.org/drawingml/2006/main">
            <a:ext uri="{FF2B5EF4-FFF2-40B4-BE49-F238E27FC236}">
              <a16:creationId xmlns:a16="http://schemas.microsoft.com/office/drawing/2014/main" id="{720E0367-3472-4ADC-98B4-068B0ED414AE}"/>
            </a:ext>
          </a:extLst>
        </cdr:cNvPr>
        <cdr:cNvSpPr/>
      </cdr:nvSpPr>
      <cdr:spPr>
        <a:xfrm xmlns:a="http://schemas.openxmlformats.org/drawingml/2006/main">
          <a:off x="3693160" y="2400300"/>
          <a:ext cx="182880" cy="228600"/>
        </a:xfrm>
        <a:prstGeom xmlns:a="http://schemas.openxmlformats.org/drawingml/2006/main" prst="star4">
          <a:avLst/>
        </a:prstGeom>
        <a:solidFill xmlns:a="http://schemas.openxmlformats.org/drawingml/2006/main">
          <a:schemeClr val="accent6">
            <a:lumMod val="75000"/>
          </a:schemeClr>
        </a:solidFill>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0</xdr:col>
      <xdr:colOff>2247900</xdr:colOff>
      <xdr:row>1</xdr:row>
      <xdr:rowOff>462144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63500"/>
          <a:ext cx="2247900" cy="589144"/>
        </a:xfrm>
        <a:prstGeom prst="rect">
          <a:avLst/>
        </a:prstGeom>
      </xdr:spPr>
    </xdr:pic>
    <xdr:clientData/>
  </xdr:twoCellAnchor>
  <xdr:twoCellAnchor>
    <xdr:from>
      <xdr:col>0</xdr:col>
      <xdr:colOff>0</xdr:colOff>
      <xdr:row>34</xdr:row>
      <xdr:rowOff>0</xdr:rowOff>
    </xdr:from>
    <xdr:to>
      <xdr:col>0</xdr:col>
      <xdr:colOff>2157730</xdr:colOff>
      <xdr:row>39</xdr:row>
      <xdr:rowOff>51435</xdr:rowOff>
    </xdr:to>
    <xdr:sp macro="" textlink="">
      <xdr:nvSpPr>
        <xdr:cNvPr id="6" name="Rectangle 5">
          <a:extLst>
            <a:ext uri="{FF2B5EF4-FFF2-40B4-BE49-F238E27FC236}">
              <a16:creationId xmlns:a16="http://schemas.microsoft.com/office/drawing/2014/main" id="{F925207C-3F0D-457B-9A55-72438A97F450}"/>
            </a:ext>
          </a:extLst>
        </xdr:cNvPr>
        <xdr:cNvSpPr/>
      </xdr:nvSpPr>
      <xdr:spPr>
        <a:xfrm>
          <a:off x="0" y="9144000"/>
          <a:ext cx="2157730" cy="1042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2018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203200</xdr:colOff>
      <xdr:row>0</xdr:row>
      <xdr:rowOff>872067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27400" cy="872067"/>
        </a:xfrm>
        <a:prstGeom prst="rect">
          <a:avLst/>
        </a:prstGeom>
      </xdr:spPr>
    </xdr:pic>
    <xdr:clientData/>
  </xdr:twoCellAnchor>
  <xdr:twoCellAnchor editAs="oneCell">
    <xdr:from>
      <xdr:col>0</xdr:col>
      <xdr:colOff>0</xdr:colOff>
      <xdr:row>426</xdr:row>
      <xdr:rowOff>0</xdr:rowOff>
    </xdr:from>
    <xdr:to>
      <xdr:col>3</xdr:col>
      <xdr:colOff>190500</xdr:colOff>
      <xdr:row>431</xdr:row>
      <xdr:rowOff>114300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87591900"/>
          <a:ext cx="2476500" cy="1066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1397000</xdr:colOff>
      <xdr:row>0</xdr:row>
      <xdr:rowOff>304800</xdr:rowOff>
    </xdr:from>
    <xdr:to>
      <xdr:col>0</xdr:col>
      <xdr:colOff>3644900</xdr:colOff>
      <xdr:row>3</xdr:row>
      <xdr:rowOff>25264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397000" y="304800"/>
          <a:ext cx="2247900" cy="589144"/>
        </a:xfrm>
        <a:prstGeom prst="rect">
          <a:avLst/>
        </a:prstGeom>
      </xdr:spPr>
    </xdr:pic>
    <xdr:clientData/>
  </xdr:twoCellAnchor>
  <xdr:twoCellAnchor editAs="oneCell">
    <xdr:from>
      <xdr:col>0</xdr:col>
      <xdr:colOff>1397000</xdr:colOff>
      <xdr:row>0</xdr:row>
      <xdr:rowOff>304800</xdr:rowOff>
    </xdr:from>
    <xdr:to>
      <xdr:col>0</xdr:col>
      <xdr:colOff>3644900</xdr:colOff>
      <xdr:row>3</xdr:row>
      <xdr:rowOff>25264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397000" y="304800"/>
          <a:ext cx="2247900" cy="639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me.org/" TargetMode="External"/><Relationship Id="rId13" Type="http://schemas.openxmlformats.org/officeDocument/2006/relationships/hyperlink" Target="http://www.ame.org/" TargetMode="External"/><Relationship Id="rId18" Type="http://schemas.openxmlformats.org/officeDocument/2006/relationships/hyperlink" Target="http://www.ame.org/excellence-awards" TargetMode="External"/><Relationship Id="rId3" Type="http://schemas.openxmlformats.org/officeDocument/2006/relationships/hyperlink" Target="http://www.ame.org/excellence-awards" TargetMode="External"/><Relationship Id="rId21" Type="http://schemas.openxmlformats.org/officeDocument/2006/relationships/hyperlink" Target="http://www.ame.org/excellence-awards" TargetMode="External"/><Relationship Id="rId7" Type="http://schemas.openxmlformats.org/officeDocument/2006/relationships/hyperlink" Target="http://www.ame.org/excellence-awards" TargetMode="External"/><Relationship Id="rId12" Type="http://schemas.openxmlformats.org/officeDocument/2006/relationships/hyperlink" Target="http://www.ame.org/" TargetMode="External"/><Relationship Id="rId17" Type="http://schemas.openxmlformats.org/officeDocument/2006/relationships/hyperlink" Target="http://www.ame.org/excellence-awards" TargetMode="External"/><Relationship Id="rId25" Type="http://schemas.openxmlformats.org/officeDocument/2006/relationships/vmlDrawing" Target="../drawings/vmlDrawing1.vml"/><Relationship Id="rId2" Type="http://schemas.openxmlformats.org/officeDocument/2006/relationships/hyperlink" Target="http://www.ame.org/excellence-awards" TargetMode="External"/><Relationship Id="rId16" Type="http://schemas.openxmlformats.org/officeDocument/2006/relationships/hyperlink" Target="http://www.ame.org/excellence-awards" TargetMode="External"/><Relationship Id="rId20" Type="http://schemas.openxmlformats.org/officeDocument/2006/relationships/hyperlink" Target="http://www.ame.org/excellence-awards" TargetMode="External"/><Relationship Id="rId1" Type="http://schemas.openxmlformats.org/officeDocument/2006/relationships/hyperlink" Target="http://www.ame.org/excellence-awards." TargetMode="External"/><Relationship Id="rId6" Type="http://schemas.openxmlformats.org/officeDocument/2006/relationships/hyperlink" Target="http://www.ame.org/excellence-awards" TargetMode="External"/><Relationship Id="rId11" Type="http://schemas.openxmlformats.org/officeDocument/2006/relationships/hyperlink" Target="http://www.ame.org/" TargetMode="External"/><Relationship Id="rId24" Type="http://schemas.openxmlformats.org/officeDocument/2006/relationships/drawing" Target="../drawings/drawing1.xml"/><Relationship Id="rId5" Type="http://schemas.openxmlformats.org/officeDocument/2006/relationships/hyperlink" Target="http://www.ame.org/excellence-awards" TargetMode="External"/><Relationship Id="rId15" Type="http://schemas.openxmlformats.org/officeDocument/2006/relationships/hyperlink" Target="http://www.ame.org/excellence-awards." TargetMode="External"/><Relationship Id="rId23" Type="http://schemas.openxmlformats.org/officeDocument/2006/relationships/printerSettings" Target="../printerSettings/printerSettings1.bin"/><Relationship Id="rId10" Type="http://schemas.openxmlformats.org/officeDocument/2006/relationships/hyperlink" Target="http://www.ame.org/" TargetMode="External"/><Relationship Id="rId19" Type="http://schemas.openxmlformats.org/officeDocument/2006/relationships/hyperlink" Target="http://www.ame.org/excellence-awards" TargetMode="External"/><Relationship Id="rId4" Type="http://schemas.openxmlformats.org/officeDocument/2006/relationships/hyperlink" Target="http://www.ame.org/excellence-awards" TargetMode="External"/><Relationship Id="rId9" Type="http://schemas.openxmlformats.org/officeDocument/2006/relationships/hyperlink" Target="http://www.ame.org/" TargetMode="External"/><Relationship Id="rId14" Type="http://schemas.openxmlformats.org/officeDocument/2006/relationships/hyperlink" Target="http://www.ame.org/" TargetMode="External"/><Relationship Id="rId22" Type="http://schemas.openxmlformats.org/officeDocument/2006/relationships/hyperlink" Target="http://youtu.be/L1mKoi-nWTQ"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youtu.be/iZcZV2wbAiQ" TargetMode="External"/><Relationship Id="rId13" Type="http://schemas.openxmlformats.org/officeDocument/2006/relationships/hyperlink" Target="https://youtu.be/Yk_cyXP_6j0" TargetMode="External"/><Relationship Id="rId18" Type="http://schemas.openxmlformats.org/officeDocument/2006/relationships/hyperlink" Target="https://youtu.be/eAyyrlcIu54?list=PLjkqCNs4h_W1LPnY8RIgwD5b9_XkXp-1f" TargetMode="External"/><Relationship Id="rId3" Type="http://schemas.openxmlformats.org/officeDocument/2006/relationships/hyperlink" Target="https://youtu.be/oi1o7xmEdwQ" TargetMode="External"/><Relationship Id="rId21" Type="http://schemas.openxmlformats.org/officeDocument/2006/relationships/printerSettings" Target="../printerSettings/printerSettings2.bin"/><Relationship Id="rId7" Type="http://schemas.openxmlformats.org/officeDocument/2006/relationships/hyperlink" Target="https://youtu.be/rDT9bQ0u48k" TargetMode="External"/><Relationship Id="rId12" Type="http://schemas.openxmlformats.org/officeDocument/2006/relationships/hyperlink" Target="https://youtu.be/aE722Cz3hTc" TargetMode="External"/><Relationship Id="rId17" Type="http://schemas.openxmlformats.org/officeDocument/2006/relationships/hyperlink" Target="https://youtu.be/xSe1A-ZJio4" TargetMode="External"/><Relationship Id="rId2" Type="http://schemas.openxmlformats.org/officeDocument/2006/relationships/hyperlink" Target="https://youtu.be/XaCU-uyc1Yc" TargetMode="External"/><Relationship Id="rId16" Type="http://schemas.openxmlformats.org/officeDocument/2006/relationships/hyperlink" Target="https://youtu.be/hiodPA9Z1fw" TargetMode="External"/><Relationship Id="rId20" Type="http://schemas.openxmlformats.org/officeDocument/2006/relationships/hyperlink" Target="https://www.youtube.com/playlist?list=PLjkqCNs4h_W1LPnY8RIgwD5b9_XkXp-1f" TargetMode="External"/><Relationship Id="rId1" Type="http://schemas.openxmlformats.org/officeDocument/2006/relationships/hyperlink" Target="https://youtu.be/Yr1x7hBhL28" TargetMode="External"/><Relationship Id="rId6" Type="http://schemas.openxmlformats.org/officeDocument/2006/relationships/hyperlink" Target="https://youtu.be/dhKQyYUN8aI" TargetMode="External"/><Relationship Id="rId11" Type="http://schemas.openxmlformats.org/officeDocument/2006/relationships/hyperlink" Target="https://youtu.be/9s5B3FXrcn8" TargetMode="External"/><Relationship Id="rId5" Type="http://schemas.openxmlformats.org/officeDocument/2006/relationships/hyperlink" Target="https://youtu.be/gBNc8tXYvoc" TargetMode="External"/><Relationship Id="rId15" Type="http://schemas.openxmlformats.org/officeDocument/2006/relationships/hyperlink" Target="https://youtu.be/BTO1uofhA2o" TargetMode="External"/><Relationship Id="rId10" Type="http://schemas.openxmlformats.org/officeDocument/2006/relationships/hyperlink" Target="https://youtu.be/qDghuxaGf9o" TargetMode="External"/><Relationship Id="rId19" Type="http://schemas.openxmlformats.org/officeDocument/2006/relationships/hyperlink" Target="https://youtu.be/FP4kCXddS7c?list=PLjkqCNs4h_W1LPnY8RIgwD5b9_XkXp-1f" TargetMode="External"/><Relationship Id="rId4" Type="http://schemas.openxmlformats.org/officeDocument/2006/relationships/hyperlink" Target="https://youtu.be/y5QeYhTLLno" TargetMode="External"/><Relationship Id="rId9" Type="http://schemas.openxmlformats.org/officeDocument/2006/relationships/hyperlink" Target="https://youtu.be/aFsnQwEiRk0" TargetMode="External"/><Relationship Id="rId14" Type="http://schemas.openxmlformats.org/officeDocument/2006/relationships/hyperlink" Target="https://youtu.be/ghAEdCJ8Jt8"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view="pageLayout" workbookViewId="0">
      <selection activeCell="A2" sqref="A2:G2"/>
    </sheetView>
  </sheetViews>
  <sheetFormatPr defaultColWidth="10.69921875" defaultRowHeight="15.6"/>
  <cols>
    <col min="1" max="16384" width="10.69921875" style="16"/>
  </cols>
  <sheetData>
    <row r="1" spans="1:7" ht="42" customHeight="1">
      <c r="A1" s="230" t="s">
        <v>892</v>
      </c>
      <c r="B1" s="230"/>
      <c r="C1" s="230"/>
      <c r="D1" s="230"/>
      <c r="E1" s="230"/>
      <c r="F1" s="230"/>
      <c r="G1" s="230"/>
    </row>
    <row r="2" spans="1:7" ht="195" customHeight="1">
      <c r="A2" s="231" t="s">
        <v>898</v>
      </c>
      <c r="B2" s="231"/>
      <c r="C2" s="231"/>
      <c r="D2" s="231"/>
      <c r="E2" s="231"/>
      <c r="F2" s="231"/>
      <c r="G2" s="231"/>
    </row>
    <row r="3" spans="1:7" ht="18" customHeight="1">
      <c r="A3" s="234" t="s">
        <v>894</v>
      </c>
      <c r="B3" s="234"/>
      <c r="C3" s="234"/>
      <c r="D3" s="234"/>
      <c r="E3" s="234"/>
      <c r="F3" s="234"/>
      <c r="G3" s="234"/>
    </row>
    <row r="4" spans="1:7" ht="46.2" customHeight="1">
      <c r="A4" s="228" t="s">
        <v>893</v>
      </c>
      <c r="B4" s="228"/>
      <c r="C4" s="228"/>
      <c r="D4" s="228"/>
      <c r="E4" s="228"/>
      <c r="F4" s="228"/>
      <c r="G4" s="228"/>
    </row>
    <row r="5" spans="1:7" ht="244.2" customHeight="1">
      <c r="A5" s="223" t="s">
        <v>17</v>
      </c>
      <c r="B5" s="223"/>
      <c r="C5" s="223"/>
      <c r="D5" s="223"/>
      <c r="E5" s="223"/>
      <c r="F5" s="223"/>
      <c r="G5" s="223"/>
    </row>
    <row r="6" spans="1:7" ht="66" customHeight="1">
      <c r="A6" s="223" t="s">
        <v>18</v>
      </c>
      <c r="B6" s="223"/>
      <c r="C6" s="223"/>
      <c r="D6" s="223"/>
      <c r="E6" s="223"/>
      <c r="F6" s="223"/>
      <c r="G6" s="223"/>
    </row>
    <row r="7" spans="1:7" ht="129" customHeight="1">
      <c r="A7" s="231" t="s">
        <v>15</v>
      </c>
      <c r="B7" s="232"/>
      <c r="C7" s="232"/>
      <c r="D7" s="232"/>
      <c r="E7" s="232"/>
      <c r="F7" s="232"/>
      <c r="G7" s="232"/>
    </row>
    <row r="8" spans="1:7" ht="21">
      <c r="A8" s="228" t="s">
        <v>16</v>
      </c>
      <c r="B8" s="228"/>
      <c r="C8" s="228"/>
      <c r="D8" s="228"/>
      <c r="E8" s="228"/>
      <c r="F8" s="228"/>
      <c r="G8" s="228"/>
    </row>
    <row r="9" spans="1:7" ht="253.2" customHeight="1">
      <c r="A9" s="233" t="s">
        <v>895</v>
      </c>
      <c r="B9" s="233"/>
      <c r="C9" s="233"/>
      <c r="D9" s="233"/>
      <c r="E9" s="233"/>
      <c r="F9" s="233"/>
      <c r="G9" s="233"/>
    </row>
    <row r="10" spans="1:7" ht="55.2" customHeight="1">
      <c r="A10" s="228" t="s">
        <v>14</v>
      </c>
      <c r="B10" s="228"/>
      <c r="C10" s="228"/>
      <c r="D10" s="228"/>
      <c r="E10" s="228"/>
      <c r="F10" s="228"/>
      <c r="G10" s="228"/>
    </row>
    <row r="11" spans="1:7" ht="90" customHeight="1">
      <c r="A11" s="223" t="s">
        <v>13</v>
      </c>
      <c r="B11" s="229"/>
      <c r="C11" s="229"/>
      <c r="D11" s="229"/>
      <c r="E11" s="229"/>
      <c r="F11" s="229"/>
      <c r="G11" s="229"/>
    </row>
    <row r="12" spans="1:7" ht="275.39999999999998" customHeight="1">
      <c r="A12" s="223" t="s">
        <v>11</v>
      </c>
      <c r="B12" s="223"/>
      <c r="C12" s="223"/>
      <c r="D12" s="223"/>
      <c r="E12" s="223"/>
      <c r="F12" s="223"/>
      <c r="G12" s="223"/>
    </row>
    <row r="13" spans="1:7" ht="112.95" customHeight="1">
      <c r="A13" s="223"/>
      <c r="B13" s="223"/>
      <c r="C13" s="223"/>
      <c r="D13" s="223"/>
      <c r="E13" s="223"/>
      <c r="F13" s="223"/>
      <c r="G13" s="223"/>
    </row>
    <row r="14" spans="1:7" ht="238.2" customHeight="1"/>
    <row r="15" spans="1:7" ht="49.2" customHeight="1">
      <c r="A15" s="228" t="s">
        <v>12</v>
      </c>
      <c r="B15" s="228"/>
      <c r="C15" s="228"/>
      <c r="D15" s="228"/>
      <c r="E15" s="228"/>
      <c r="F15" s="228"/>
      <c r="G15" s="228"/>
    </row>
    <row r="16" spans="1:7" ht="132" customHeight="1">
      <c r="A16" s="223" t="s">
        <v>9</v>
      </c>
      <c r="B16" s="223"/>
      <c r="C16" s="223"/>
      <c r="D16" s="223"/>
      <c r="E16" s="223"/>
      <c r="F16" s="223"/>
      <c r="G16" s="223"/>
    </row>
    <row r="17" spans="1:7" ht="135" customHeight="1">
      <c r="A17" s="223" t="s">
        <v>897</v>
      </c>
      <c r="B17" s="223"/>
      <c r="C17" s="223"/>
      <c r="D17" s="223"/>
      <c r="E17" s="223"/>
      <c r="F17" s="223"/>
      <c r="G17" s="223"/>
    </row>
    <row r="18" spans="1:7" ht="34.200000000000003" customHeight="1">
      <c r="A18" s="228" t="s">
        <v>10</v>
      </c>
      <c r="B18" s="228"/>
      <c r="C18" s="228"/>
      <c r="D18" s="228"/>
      <c r="E18" s="228"/>
      <c r="F18" s="228"/>
      <c r="G18" s="228"/>
    </row>
    <row r="19" spans="1:7" ht="141.6" customHeight="1">
      <c r="A19" s="223" t="s">
        <v>8</v>
      </c>
      <c r="B19" s="223"/>
      <c r="C19" s="223"/>
      <c r="D19" s="223"/>
      <c r="E19" s="223"/>
      <c r="F19" s="223"/>
      <c r="G19" s="223"/>
    </row>
    <row r="20" spans="1:7" ht="82.2" customHeight="1">
      <c r="A20" s="223" t="s">
        <v>896</v>
      </c>
      <c r="B20" s="223"/>
      <c r="C20" s="223"/>
      <c r="D20" s="223"/>
      <c r="E20" s="223"/>
      <c r="F20" s="223"/>
      <c r="G20" s="223"/>
    </row>
    <row r="21" spans="1:7" ht="40.950000000000003" customHeight="1">
      <c r="A21" s="222"/>
      <c r="B21" s="222"/>
      <c r="C21" s="222"/>
      <c r="D21" s="222"/>
      <c r="E21" s="222"/>
      <c r="F21" s="222"/>
      <c r="G21" s="222"/>
    </row>
    <row r="22" spans="1:7" ht="29.4" customHeight="1">
      <c r="A22" s="222"/>
      <c r="B22" s="222"/>
      <c r="C22" s="222"/>
      <c r="D22" s="222"/>
      <c r="E22" s="222"/>
      <c r="F22" s="222"/>
      <c r="G22" s="222"/>
    </row>
    <row r="23" spans="1:7" ht="64.2" customHeight="1">
      <c r="A23" s="223" t="s">
        <v>7</v>
      </c>
      <c r="B23" s="223"/>
      <c r="C23" s="223"/>
      <c r="D23" s="223"/>
      <c r="E23" s="223"/>
      <c r="F23" s="223"/>
      <c r="G23" s="223"/>
    </row>
    <row r="24" spans="1:7" ht="27.6" customHeight="1">
      <c r="A24" s="225" t="s">
        <v>5</v>
      </c>
      <c r="B24" s="225"/>
      <c r="C24" s="225"/>
      <c r="D24" s="225"/>
      <c r="E24" s="225"/>
      <c r="F24" s="225"/>
      <c r="G24" s="225"/>
    </row>
    <row r="25" spans="1:7">
      <c r="A25" s="226" t="s">
        <v>804</v>
      </c>
      <c r="B25" s="227"/>
      <c r="C25" s="227"/>
      <c r="D25" s="227"/>
      <c r="E25" s="227"/>
      <c r="F25" s="227"/>
      <c r="G25" s="227"/>
    </row>
    <row r="26" spans="1:7" ht="40.950000000000003" customHeight="1">
      <c r="A26" s="228" t="s">
        <v>6</v>
      </c>
      <c r="B26" s="228"/>
      <c r="C26" s="228"/>
      <c r="D26" s="228"/>
      <c r="E26" s="228"/>
      <c r="F26" s="228"/>
      <c r="G26" s="228"/>
    </row>
    <row r="27" spans="1:7" ht="235.95" customHeight="1">
      <c r="A27" s="223" t="s">
        <v>2</v>
      </c>
      <c r="B27" s="223"/>
      <c r="C27" s="223"/>
      <c r="D27" s="223"/>
      <c r="E27" s="223"/>
      <c r="F27" s="223"/>
      <c r="G27" s="223"/>
    </row>
    <row r="28" spans="1:7" ht="28.95" customHeight="1">
      <c r="A28" s="223" t="s">
        <v>3</v>
      </c>
      <c r="B28" s="223"/>
      <c r="C28" s="223"/>
      <c r="D28" s="223"/>
      <c r="E28" s="223"/>
      <c r="F28" s="223"/>
      <c r="G28" s="223"/>
    </row>
    <row r="29" spans="1:7" ht="18">
      <c r="A29" s="224" t="s">
        <v>4</v>
      </c>
      <c r="B29" s="224"/>
      <c r="C29" s="224"/>
      <c r="D29" s="224"/>
      <c r="E29" s="224"/>
      <c r="F29" s="224"/>
      <c r="G29" s="224"/>
    </row>
  </sheetData>
  <sheetProtection algorithmName="SHA-512" hashValue="6Ynfve8H3eVV+Ghb2hKLEuFD2Kt/zPZS40UE0PzKAIljH5y2+xYLUargMD+Iv0TWzg7b60FPc8PUV4NzdxENdw==" saltValue="VAm+XCX8NWUQFO+peiUPoA==" spinCount="100000" sheet="1" objects="1" scenarios="1"/>
  <mergeCells count="26">
    <mergeCell ref="A10:G10"/>
    <mergeCell ref="A11:G11"/>
    <mergeCell ref="A12:G12"/>
    <mergeCell ref="A13:G13"/>
    <mergeCell ref="A1:G1"/>
    <mergeCell ref="A2:G2"/>
    <mergeCell ref="A4:G4"/>
    <mergeCell ref="A5:G5"/>
    <mergeCell ref="A6:G6"/>
    <mergeCell ref="A7:G7"/>
    <mergeCell ref="A8:G8"/>
    <mergeCell ref="A9:G9"/>
    <mergeCell ref="A3:G3"/>
    <mergeCell ref="A15:G15"/>
    <mergeCell ref="A16:G16"/>
    <mergeCell ref="A17:G17"/>
    <mergeCell ref="A18:G18"/>
    <mergeCell ref="A19:G19"/>
    <mergeCell ref="A27:G27"/>
    <mergeCell ref="A28:G28"/>
    <mergeCell ref="A29:G29"/>
    <mergeCell ref="A20:G20"/>
    <mergeCell ref="A23:G23"/>
    <mergeCell ref="A24:G24"/>
    <mergeCell ref="A25:G25"/>
    <mergeCell ref="A26:G26"/>
  </mergeCells>
  <phoneticPr fontId="25" type="noConversion"/>
  <hyperlinks>
    <hyperlink ref="A25" r:id="rId1"/>
    <hyperlink ref="B25" r:id="rId2" display="http://www.ame.org/excellence-awards"/>
    <hyperlink ref="C25" r:id="rId3" display="http://www.ame.org/excellence-awards"/>
    <hyperlink ref="D25" r:id="rId4" display="http://www.ame.org/excellence-awards"/>
    <hyperlink ref="E25" r:id="rId5" display="http://www.ame.org/excellence-awards"/>
    <hyperlink ref="F25" r:id="rId6" display="http://www.ame.org/excellence-awards"/>
    <hyperlink ref="G25" r:id="rId7" display="http://www.ame.org/excellence-awards"/>
    <hyperlink ref="A29" r:id="rId8"/>
    <hyperlink ref="B29" r:id="rId9" display="http://www.ame.org"/>
    <hyperlink ref="C29" r:id="rId10" display="http://www.ame.org"/>
    <hyperlink ref="D29" r:id="rId11" display="http://www.ame.org"/>
    <hyperlink ref="E29" r:id="rId12" display="http://www.ame.org"/>
    <hyperlink ref="F29" r:id="rId13" display="http://www.ame.org"/>
    <hyperlink ref="G29" r:id="rId14" display="http://www.ame.org"/>
    <hyperlink ref="A3" r:id="rId15" display="http://www.ame.org/excellence-awards."/>
    <hyperlink ref="B3" r:id="rId16" display="http://www.ame.org/excellence-awards"/>
    <hyperlink ref="C3" r:id="rId17" display="http://www.ame.org/excellence-awards"/>
    <hyperlink ref="D3" r:id="rId18" display="http://www.ame.org/excellence-awards"/>
    <hyperlink ref="E3" r:id="rId19" display="http://www.ame.org/excellence-awards"/>
    <hyperlink ref="F3" r:id="rId20" display="http://www.ame.org/excellence-awards"/>
    <hyperlink ref="G3" r:id="rId21" display="http://www.ame.org/excellence-awards"/>
    <hyperlink ref="A3:G3" r:id="rId22" display="http:/youtu.be/L1mKoi-nWTQ."/>
  </hyperlinks>
  <pageMargins left="0.75" right="0.75" top="1.1111111111111112" bottom="0.95833333333333337" header="0.5" footer="0.5"/>
  <pageSetup orientation="portrait" r:id="rId23"/>
  <headerFooter>
    <oddHeader>&amp;L&amp;G</oddHeader>
  </headerFooter>
  <drawing r:id="rId24"/>
  <legacyDrawingHF r:id="rId25"/>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R498"/>
  <sheetViews>
    <sheetView tabSelected="1" zoomScale="40" zoomScaleNormal="40" workbookViewId="0">
      <selection activeCell="E2" sqref="E2"/>
    </sheetView>
  </sheetViews>
  <sheetFormatPr defaultColWidth="11" defaultRowHeight="42" customHeight="1"/>
  <cols>
    <col min="1" max="1" width="7.69921875" customWidth="1"/>
    <col min="2" max="2" width="6.19921875" customWidth="1"/>
    <col min="3" max="3" width="7.19921875" customWidth="1"/>
    <col min="4" max="4" width="24.69921875" customWidth="1"/>
    <col min="5" max="5" width="99.69921875" style="45" customWidth="1"/>
    <col min="6" max="6" width="8.5" customWidth="1"/>
    <col min="7" max="7" width="0.19921875" customWidth="1"/>
    <col min="8" max="8" width="15.5" customWidth="1"/>
    <col min="9" max="9" width="16.69921875" style="62" customWidth="1"/>
    <col min="10" max="10" width="141.69921875" customWidth="1"/>
    <col min="11" max="11" width="141.69921875" style="215" customWidth="1"/>
    <col min="12" max="12" width="96.5" style="215" customWidth="1"/>
    <col min="13" max="14" width="44" style="109" customWidth="1"/>
    <col min="15" max="15" width="62.5" style="201" customWidth="1"/>
    <col min="16" max="16" width="72.69921875" customWidth="1"/>
    <col min="44" max="44" width="17.5" customWidth="1"/>
  </cols>
  <sheetData>
    <row r="1" spans="1:44" ht="61.95" customHeight="1" thickBot="1">
      <c r="A1" s="344" t="s">
        <v>909</v>
      </c>
      <c r="B1" s="345"/>
      <c r="C1" s="345"/>
      <c r="D1" s="345"/>
      <c r="E1" s="346"/>
      <c r="F1" s="16"/>
      <c r="G1" s="16"/>
      <c r="H1" s="16"/>
      <c r="I1" s="56"/>
      <c r="J1" s="16"/>
      <c r="K1" s="209"/>
      <c r="L1" s="209"/>
      <c r="M1" s="104"/>
      <c r="N1" s="104"/>
      <c r="O1" s="199"/>
      <c r="P1" s="16"/>
      <c r="R1" s="16"/>
      <c r="S1" s="16"/>
      <c r="T1" s="16"/>
      <c r="U1" s="16"/>
      <c r="V1" s="16"/>
      <c r="W1" s="16"/>
      <c r="X1" s="16"/>
      <c r="Y1" s="16"/>
      <c r="Z1" s="16"/>
      <c r="AA1" s="16"/>
      <c r="AB1" s="16"/>
      <c r="AC1" s="16"/>
      <c r="AD1" s="16"/>
      <c r="AE1" s="16"/>
      <c r="AF1" s="16"/>
      <c r="AG1" s="16"/>
      <c r="AH1" s="16"/>
      <c r="AI1" s="16"/>
      <c r="AJ1" s="16"/>
      <c r="AK1" s="16"/>
      <c r="AL1" s="16"/>
      <c r="AM1" s="16"/>
      <c r="AN1" s="16"/>
      <c r="AO1" s="16"/>
    </row>
    <row r="2" spans="1:44" ht="54" customHeight="1" thickBot="1">
      <c r="A2" s="128" t="s">
        <v>93</v>
      </c>
      <c r="B2" s="353"/>
      <c r="C2" s="354"/>
      <c r="D2" s="174" t="s">
        <v>641</v>
      </c>
      <c r="E2" s="103"/>
      <c r="F2" s="16"/>
      <c r="G2" s="16"/>
      <c r="H2" s="16"/>
      <c r="I2" s="166" t="s">
        <v>79</v>
      </c>
      <c r="J2" s="166" t="s">
        <v>79</v>
      </c>
      <c r="K2" s="166" t="s">
        <v>79</v>
      </c>
      <c r="L2" s="166" t="s">
        <v>79</v>
      </c>
      <c r="M2" s="235" t="s">
        <v>890</v>
      </c>
      <c r="N2" s="236"/>
      <c r="O2" s="236"/>
      <c r="P2" s="237"/>
      <c r="R2" s="16"/>
      <c r="S2" s="16"/>
      <c r="T2" s="16"/>
      <c r="U2" s="16"/>
      <c r="V2" s="16"/>
      <c r="W2" s="16"/>
      <c r="X2" s="16"/>
      <c r="Y2" s="16"/>
      <c r="Z2" s="16"/>
      <c r="AA2" s="16"/>
      <c r="AB2" s="16"/>
      <c r="AC2" s="16"/>
      <c r="AD2" s="16"/>
      <c r="AE2" s="16"/>
      <c r="AF2" s="16"/>
      <c r="AG2" s="16"/>
      <c r="AH2" s="16"/>
      <c r="AI2" s="16"/>
      <c r="AJ2" s="16"/>
      <c r="AK2" s="16"/>
      <c r="AL2" s="16"/>
      <c r="AM2" s="16"/>
      <c r="AN2" s="16"/>
      <c r="AO2" s="16"/>
    </row>
    <row r="3" spans="1:44" ht="91.95" customHeight="1" thickBot="1">
      <c r="A3" s="351" t="s">
        <v>618</v>
      </c>
      <c r="B3" s="352"/>
      <c r="C3" s="6" t="s">
        <v>376</v>
      </c>
      <c r="D3" s="33" t="s">
        <v>466</v>
      </c>
      <c r="E3" s="31" t="s">
        <v>805</v>
      </c>
      <c r="F3" s="43" t="s">
        <v>640</v>
      </c>
      <c r="H3" s="38"/>
      <c r="I3" s="57" t="s">
        <v>639</v>
      </c>
      <c r="J3" s="42" t="s">
        <v>619</v>
      </c>
      <c r="K3" s="42" t="s">
        <v>826</v>
      </c>
      <c r="L3" s="42" t="s">
        <v>827</v>
      </c>
      <c r="M3" s="42" t="s">
        <v>397</v>
      </c>
      <c r="N3" s="42" t="s">
        <v>397</v>
      </c>
      <c r="O3" s="42" t="s">
        <v>0</v>
      </c>
      <c r="P3" s="41" t="s">
        <v>1</v>
      </c>
      <c r="R3" s="16"/>
      <c r="S3" s="16"/>
      <c r="T3" s="16"/>
      <c r="U3" s="16"/>
      <c r="V3" s="16"/>
      <c r="W3" s="16"/>
      <c r="X3" s="16"/>
      <c r="Y3" s="16"/>
      <c r="Z3" s="16"/>
      <c r="AA3" s="16"/>
      <c r="AB3" s="16"/>
      <c r="AC3" s="16"/>
      <c r="AD3" s="190" t="s">
        <v>578</v>
      </c>
      <c r="AE3" s="16"/>
      <c r="AF3" s="16"/>
      <c r="AG3" s="16"/>
      <c r="AH3" s="16"/>
      <c r="AI3" s="16"/>
      <c r="AJ3" s="16"/>
      <c r="AK3" s="16"/>
      <c r="AR3" s="2"/>
    </row>
    <row r="4" spans="1:44" ht="42" customHeight="1" thickBot="1">
      <c r="A4" s="261" t="s">
        <v>268</v>
      </c>
      <c r="B4" s="326"/>
      <c r="C4" s="304">
        <v>1</v>
      </c>
      <c r="D4" s="334" t="s">
        <v>373</v>
      </c>
      <c r="E4" s="278" t="s">
        <v>92</v>
      </c>
      <c r="F4" s="5" t="s">
        <v>559</v>
      </c>
      <c r="H4" s="254" t="s">
        <v>626</v>
      </c>
      <c r="I4" s="348" t="s">
        <v>539</v>
      </c>
      <c r="J4" s="203" t="s">
        <v>866</v>
      </c>
      <c r="K4" s="238"/>
      <c r="L4" s="238"/>
      <c r="M4" s="39" t="s">
        <v>398</v>
      </c>
      <c r="N4" s="39" t="s">
        <v>399</v>
      </c>
      <c r="O4" s="191"/>
      <c r="P4" s="39"/>
      <c r="R4" s="16"/>
      <c r="S4" s="16"/>
      <c r="T4" s="16"/>
      <c r="U4" s="16"/>
      <c r="V4" s="16"/>
      <c r="W4" s="16"/>
      <c r="X4" s="16"/>
      <c r="Y4" s="16"/>
      <c r="Z4" s="16"/>
      <c r="AA4" s="16"/>
      <c r="AB4" s="16"/>
      <c r="AC4" s="16"/>
      <c r="AD4" s="190" t="s">
        <v>554</v>
      </c>
      <c r="AE4" s="16"/>
      <c r="AF4" s="16"/>
      <c r="AG4" s="16"/>
      <c r="AH4" s="16"/>
      <c r="AI4" s="16"/>
      <c r="AJ4" s="16"/>
      <c r="AK4" s="16"/>
      <c r="AR4" s="2"/>
    </row>
    <row r="5" spans="1:44" ht="24" thickBot="1">
      <c r="A5" s="327"/>
      <c r="B5" s="328"/>
      <c r="C5" s="305"/>
      <c r="D5" s="335"/>
      <c r="E5" s="279"/>
      <c r="F5" s="5" t="s">
        <v>554</v>
      </c>
      <c r="H5" s="255"/>
      <c r="I5" s="349"/>
      <c r="J5" s="241"/>
      <c r="K5" s="239"/>
      <c r="L5" s="239"/>
      <c r="M5" s="39" t="s">
        <v>400</v>
      </c>
      <c r="N5" s="39" t="s">
        <v>401</v>
      </c>
      <c r="O5" s="192" t="s">
        <v>363</v>
      </c>
      <c r="P5" s="39"/>
      <c r="R5" s="16"/>
      <c r="S5" s="16"/>
      <c r="T5" s="16"/>
      <c r="U5" s="16"/>
      <c r="V5" s="16"/>
      <c r="W5" s="16"/>
      <c r="X5" s="16"/>
      <c r="Y5" s="16"/>
      <c r="Z5" s="16"/>
      <c r="AA5" s="16"/>
      <c r="AB5" s="16"/>
      <c r="AC5" s="16"/>
      <c r="AD5" s="190" t="s">
        <v>579</v>
      </c>
      <c r="AE5" s="16"/>
      <c r="AF5" s="16"/>
      <c r="AG5" s="16"/>
      <c r="AH5" s="16"/>
      <c r="AI5" s="16"/>
      <c r="AJ5" s="16"/>
      <c r="AK5" s="16"/>
      <c r="AR5" s="2"/>
    </row>
    <row r="6" spans="1:44" ht="24" thickBot="1">
      <c r="A6" s="327"/>
      <c r="B6" s="328"/>
      <c r="C6" s="305"/>
      <c r="D6" s="334" t="s">
        <v>374</v>
      </c>
      <c r="E6" s="280" t="s">
        <v>677</v>
      </c>
      <c r="F6" s="5" t="s">
        <v>555</v>
      </c>
      <c r="H6" s="256"/>
      <c r="I6" s="349"/>
      <c r="J6" s="241"/>
      <c r="K6" s="239"/>
      <c r="L6" s="239"/>
      <c r="M6" s="39" t="s">
        <v>402</v>
      </c>
      <c r="N6" s="39" t="s">
        <v>298</v>
      </c>
      <c r="O6" s="191"/>
      <c r="P6" s="39"/>
      <c r="R6" s="16"/>
      <c r="S6" s="16"/>
      <c r="T6" s="16"/>
      <c r="U6" s="16"/>
      <c r="V6" s="16"/>
      <c r="W6" s="16"/>
      <c r="X6" s="16"/>
      <c r="Y6" s="16"/>
      <c r="Z6" s="16"/>
      <c r="AA6" s="16"/>
      <c r="AB6" s="16"/>
      <c r="AC6" s="16"/>
      <c r="AD6" s="190" t="s">
        <v>556</v>
      </c>
      <c r="AE6" s="16"/>
      <c r="AF6" s="16"/>
      <c r="AG6" s="16"/>
      <c r="AH6" s="16"/>
      <c r="AI6" s="16"/>
      <c r="AJ6" s="16"/>
      <c r="AK6" s="16"/>
      <c r="AR6" s="2"/>
    </row>
    <row r="7" spans="1:44" ht="24" thickBot="1">
      <c r="A7" s="327"/>
      <c r="B7" s="328"/>
      <c r="C7" s="305"/>
      <c r="D7" s="335"/>
      <c r="E7" s="281"/>
      <c r="F7" s="4" t="s">
        <v>94</v>
      </c>
      <c r="H7" s="251" t="s">
        <v>552</v>
      </c>
      <c r="I7" s="349"/>
      <c r="J7" s="241"/>
      <c r="K7" s="239"/>
      <c r="L7" s="239"/>
      <c r="M7" s="39" t="s">
        <v>180</v>
      </c>
      <c r="N7" s="39" t="s">
        <v>181</v>
      </c>
      <c r="O7" s="191"/>
      <c r="P7" s="39"/>
      <c r="R7" s="16"/>
      <c r="S7" s="16"/>
      <c r="T7" s="16"/>
      <c r="U7" s="16"/>
      <c r="V7" s="16"/>
      <c r="W7" s="16"/>
      <c r="X7" s="16"/>
      <c r="Y7" s="16"/>
      <c r="Z7" s="16"/>
      <c r="AA7" s="16"/>
      <c r="AB7" s="16"/>
      <c r="AC7" s="16"/>
      <c r="AD7" s="190" t="s">
        <v>557</v>
      </c>
      <c r="AE7" s="16"/>
      <c r="AF7" s="16"/>
      <c r="AG7" s="16"/>
      <c r="AH7" s="16"/>
      <c r="AI7" s="16"/>
      <c r="AJ7" s="16"/>
      <c r="AK7" s="16"/>
      <c r="AR7" s="2"/>
    </row>
    <row r="8" spans="1:44" ht="24" thickBot="1">
      <c r="A8" s="327"/>
      <c r="B8" s="328"/>
      <c r="C8" s="305"/>
      <c r="D8" s="334" t="s">
        <v>375</v>
      </c>
      <c r="E8" s="280" t="s">
        <v>627</v>
      </c>
      <c r="F8" s="4" t="s">
        <v>557</v>
      </c>
      <c r="H8" s="252"/>
      <c r="I8" s="349"/>
      <c r="J8" s="241"/>
      <c r="K8" s="239"/>
      <c r="L8" s="239"/>
      <c r="M8" s="39" t="s">
        <v>182</v>
      </c>
      <c r="N8" s="39" t="s">
        <v>395</v>
      </c>
      <c r="O8" s="191"/>
      <c r="P8" s="39"/>
      <c r="R8" s="16"/>
      <c r="S8" s="16"/>
      <c r="T8" s="16"/>
      <c r="U8" s="16"/>
      <c r="V8" s="16"/>
      <c r="W8" s="16"/>
      <c r="X8" s="16"/>
      <c r="Y8" s="16"/>
      <c r="Z8" s="16"/>
      <c r="AA8" s="16"/>
      <c r="AB8" s="16"/>
      <c r="AC8" s="16"/>
      <c r="AD8" s="190" t="s">
        <v>558</v>
      </c>
      <c r="AE8" s="16"/>
      <c r="AF8" s="16"/>
      <c r="AG8" s="16"/>
      <c r="AH8" s="16"/>
      <c r="AI8" s="16"/>
      <c r="AJ8" s="16"/>
      <c r="AK8" s="16"/>
      <c r="AR8" s="2"/>
    </row>
    <row r="9" spans="1:44" ht="43.2" thickBot="1">
      <c r="A9" s="327"/>
      <c r="B9" s="328"/>
      <c r="C9" s="305"/>
      <c r="D9" s="336"/>
      <c r="E9" s="337"/>
      <c r="F9" s="4" t="s">
        <v>558</v>
      </c>
      <c r="H9" s="253"/>
      <c r="I9" s="350"/>
      <c r="J9" s="242"/>
      <c r="K9" s="240"/>
      <c r="L9" s="240"/>
      <c r="M9" s="40" t="s">
        <v>183</v>
      </c>
      <c r="N9" s="40"/>
      <c r="O9" s="193"/>
      <c r="P9" s="40"/>
      <c r="R9" s="16"/>
      <c r="S9" s="16"/>
      <c r="T9" s="16"/>
      <c r="U9" s="16"/>
      <c r="V9" s="16"/>
      <c r="W9" s="16"/>
      <c r="X9" s="16"/>
      <c r="Y9" s="16"/>
      <c r="Z9" s="16"/>
      <c r="AA9" s="16"/>
      <c r="AB9" s="16"/>
      <c r="AC9" s="16"/>
      <c r="AD9" s="190"/>
      <c r="AE9" s="16"/>
      <c r="AF9" s="16"/>
      <c r="AG9" s="16"/>
      <c r="AH9" s="16"/>
      <c r="AI9" s="16"/>
      <c r="AJ9" s="16"/>
      <c r="AK9" s="16"/>
      <c r="AR9" s="2"/>
    </row>
    <row r="10" spans="1:44" s="44" customFormat="1" ht="7.95" customHeight="1" thickBot="1">
      <c r="A10" s="329"/>
      <c r="B10" s="328"/>
      <c r="C10" s="36"/>
      <c r="D10" s="30"/>
      <c r="E10" s="208"/>
      <c r="F10" s="35"/>
      <c r="G10" s="35"/>
      <c r="H10" s="35"/>
      <c r="I10" s="58"/>
      <c r="J10" s="206"/>
      <c r="K10" s="210"/>
      <c r="L10" s="210"/>
      <c r="M10" s="29"/>
      <c r="N10" s="29"/>
      <c r="O10" s="194"/>
      <c r="P10" s="35"/>
      <c r="R10" s="68"/>
      <c r="S10" s="68"/>
      <c r="T10" s="68"/>
      <c r="U10" s="68"/>
      <c r="V10" s="68"/>
      <c r="W10" s="68"/>
      <c r="X10" s="68"/>
      <c r="Y10" s="68"/>
      <c r="Z10" s="68"/>
      <c r="AA10" s="68"/>
      <c r="AB10" s="68"/>
      <c r="AC10" s="68"/>
      <c r="AD10" s="190"/>
      <c r="AE10" s="68"/>
      <c r="AF10" s="68"/>
      <c r="AG10" s="68"/>
      <c r="AH10" s="68"/>
      <c r="AI10" s="68"/>
      <c r="AJ10" s="68"/>
      <c r="AK10" s="68"/>
    </row>
    <row r="11" spans="1:44" ht="100.2" customHeight="1" thickBot="1">
      <c r="A11" s="329"/>
      <c r="B11" s="328"/>
      <c r="C11" s="331">
        <v>2</v>
      </c>
      <c r="D11" s="308" t="s">
        <v>362</v>
      </c>
      <c r="E11" s="322" t="s">
        <v>628</v>
      </c>
      <c r="F11" s="37" t="s">
        <v>559</v>
      </c>
      <c r="H11" s="255" t="s">
        <v>626</v>
      </c>
      <c r="I11" s="348" t="s">
        <v>539</v>
      </c>
      <c r="J11" s="216" t="s">
        <v>867</v>
      </c>
      <c r="K11" s="238"/>
      <c r="L11" s="238"/>
      <c r="M11" s="39" t="s">
        <v>184</v>
      </c>
      <c r="N11" s="39"/>
      <c r="O11" s="192" t="s">
        <v>359</v>
      </c>
      <c r="P11" s="39"/>
      <c r="R11" s="16"/>
      <c r="S11" s="16"/>
      <c r="T11" s="16"/>
      <c r="U11" s="16"/>
      <c r="V11" s="16"/>
      <c r="W11" s="16"/>
      <c r="X11" s="16"/>
      <c r="Y11" s="16"/>
      <c r="Z11" s="16"/>
      <c r="AA11" s="16"/>
      <c r="AB11" s="16"/>
      <c r="AC11" s="16"/>
      <c r="AD11" s="16"/>
      <c r="AE11" s="16"/>
      <c r="AF11" s="16"/>
      <c r="AG11" s="16"/>
      <c r="AH11" s="16"/>
      <c r="AI11" s="16"/>
      <c r="AJ11" s="16"/>
      <c r="AK11" s="16"/>
    </row>
    <row r="12" spans="1:44" ht="42" customHeight="1" thickBot="1">
      <c r="A12" s="329"/>
      <c r="B12" s="328"/>
      <c r="C12" s="305">
        <v>2</v>
      </c>
      <c r="D12" s="270"/>
      <c r="E12" s="268"/>
      <c r="F12" s="5" t="s">
        <v>554</v>
      </c>
      <c r="H12" s="255"/>
      <c r="I12" s="349"/>
      <c r="J12" s="241"/>
      <c r="K12" s="239"/>
      <c r="L12" s="239"/>
      <c r="M12" s="39" t="s">
        <v>185</v>
      </c>
      <c r="N12" s="39"/>
      <c r="O12" s="191"/>
      <c r="P12" s="39"/>
      <c r="R12" s="16"/>
      <c r="S12" s="16"/>
      <c r="T12" s="16"/>
      <c r="U12" s="16"/>
      <c r="V12" s="16"/>
      <c r="W12" s="16"/>
      <c r="X12" s="16"/>
      <c r="Y12" s="16"/>
      <c r="Z12" s="16"/>
      <c r="AA12" s="16"/>
      <c r="AB12" s="16"/>
      <c r="AC12" s="16"/>
      <c r="AD12" s="16"/>
      <c r="AE12" s="16"/>
      <c r="AF12" s="16"/>
      <c r="AG12" s="16"/>
      <c r="AH12" s="16"/>
      <c r="AI12" s="16"/>
      <c r="AJ12" s="16"/>
      <c r="AK12" s="16"/>
    </row>
    <row r="13" spans="1:44" ht="42" customHeight="1" thickBot="1">
      <c r="A13" s="329"/>
      <c r="B13" s="328"/>
      <c r="C13" s="305"/>
      <c r="D13" s="269" t="s">
        <v>360</v>
      </c>
      <c r="E13" s="267" t="s">
        <v>828</v>
      </c>
      <c r="F13" s="5" t="s">
        <v>555</v>
      </c>
      <c r="H13" s="256"/>
      <c r="I13" s="349"/>
      <c r="J13" s="241"/>
      <c r="K13" s="239"/>
      <c r="L13" s="239"/>
      <c r="M13" s="39" t="s">
        <v>186</v>
      </c>
      <c r="N13" s="39"/>
      <c r="O13" s="191"/>
      <c r="P13" s="39"/>
      <c r="R13" s="16"/>
      <c r="S13" s="16"/>
      <c r="T13" s="16"/>
      <c r="U13" s="16"/>
      <c r="V13" s="16"/>
      <c r="W13" s="16"/>
      <c r="X13" s="16"/>
      <c r="Y13" s="16"/>
      <c r="Z13" s="16"/>
      <c r="AA13" s="16"/>
      <c r="AB13" s="16"/>
      <c r="AC13" s="16"/>
      <c r="AD13" s="16"/>
      <c r="AE13" s="16"/>
      <c r="AF13" s="16"/>
      <c r="AG13" s="16"/>
      <c r="AH13" s="16"/>
      <c r="AI13" s="16"/>
      <c r="AJ13" s="16"/>
      <c r="AK13" s="16"/>
    </row>
    <row r="14" spans="1:44" ht="42" customHeight="1" thickBot="1">
      <c r="A14" s="329"/>
      <c r="B14" s="328"/>
      <c r="C14" s="305"/>
      <c r="D14" s="270"/>
      <c r="E14" s="268"/>
      <c r="F14" s="4" t="s">
        <v>556</v>
      </c>
      <c r="H14" s="251" t="s">
        <v>552</v>
      </c>
      <c r="I14" s="349"/>
      <c r="J14" s="241"/>
      <c r="K14" s="239"/>
      <c r="L14" s="239"/>
      <c r="M14" s="39" t="s">
        <v>187</v>
      </c>
      <c r="N14" s="39"/>
      <c r="O14" s="191"/>
      <c r="P14" s="39"/>
      <c r="R14" s="16"/>
      <c r="S14" s="16"/>
      <c r="T14" s="16"/>
      <c r="U14" s="16"/>
      <c r="V14" s="16"/>
      <c r="W14" s="16"/>
      <c r="X14" s="16"/>
      <c r="Y14" s="16"/>
      <c r="Z14" s="16"/>
      <c r="AA14" s="16"/>
      <c r="AB14" s="16"/>
      <c r="AC14" s="16"/>
      <c r="AD14" s="16"/>
      <c r="AE14" s="16"/>
      <c r="AF14" s="16"/>
      <c r="AG14" s="16"/>
      <c r="AH14" s="16"/>
      <c r="AI14" s="16"/>
      <c r="AJ14" s="16"/>
      <c r="AK14" s="16"/>
    </row>
    <row r="15" spans="1:44" ht="42" customHeight="1" thickBot="1">
      <c r="A15" s="329"/>
      <c r="B15" s="328"/>
      <c r="C15" s="305"/>
      <c r="D15" s="269" t="s">
        <v>361</v>
      </c>
      <c r="E15" s="267" t="s">
        <v>650</v>
      </c>
      <c r="F15" s="4" t="s">
        <v>557</v>
      </c>
      <c r="H15" s="252"/>
      <c r="I15" s="349"/>
      <c r="J15" s="241"/>
      <c r="K15" s="239"/>
      <c r="L15" s="239"/>
      <c r="M15" s="39" t="s">
        <v>208</v>
      </c>
      <c r="N15" s="39"/>
      <c r="O15" s="191"/>
      <c r="P15" s="39"/>
      <c r="R15" s="16"/>
      <c r="S15" s="16"/>
      <c r="T15" s="16"/>
      <c r="U15" s="16"/>
      <c r="V15" s="16"/>
      <c r="W15" s="16"/>
      <c r="X15" s="16"/>
      <c r="Y15" s="16"/>
      <c r="Z15" s="16"/>
      <c r="AA15" s="16"/>
      <c r="AB15" s="16"/>
      <c r="AC15" s="16"/>
      <c r="AD15" s="16"/>
      <c r="AE15" s="16"/>
      <c r="AF15" s="16"/>
      <c r="AG15" s="16"/>
      <c r="AH15" s="16"/>
      <c r="AI15" s="16"/>
      <c r="AJ15" s="16"/>
      <c r="AK15" s="16"/>
    </row>
    <row r="16" spans="1:44" ht="147" customHeight="1" thickBot="1">
      <c r="A16" s="329"/>
      <c r="B16" s="328"/>
      <c r="C16" s="306"/>
      <c r="D16" s="270"/>
      <c r="E16" s="268"/>
      <c r="F16" s="1" t="s">
        <v>558</v>
      </c>
      <c r="H16" s="253"/>
      <c r="I16" s="350"/>
      <c r="J16" s="242"/>
      <c r="K16" s="240"/>
      <c r="L16" s="240"/>
      <c r="M16" s="40" t="s">
        <v>428</v>
      </c>
      <c r="N16" s="40"/>
      <c r="O16" s="193"/>
      <c r="P16" s="40"/>
      <c r="R16" s="16"/>
      <c r="S16" s="16"/>
      <c r="T16" s="16"/>
      <c r="U16" s="16"/>
      <c r="V16" s="16"/>
      <c r="W16" s="16"/>
      <c r="X16" s="16"/>
      <c r="Y16" s="16"/>
      <c r="Z16" s="16"/>
      <c r="AA16" s="16"/>
      <c r="AB16" s="16"/>
      <c r="AC16" s="16"/>
      <c r="AD16" s="16"/>
      <c r="AE16" s="16"/>
      <c r="AF16" s="16"/>
      <c r="AG16" s="16"/>
      <c r="AH16" s="16"/>
      <c r="AI16" s="16"/>
      <c r="AJ16" s="16"/>
      <c r="AK16" s="16"/>
    </row>
    <row r="17" spans="1:37" ht="7.95" customHeight="1" thickBot="1">
      <c r="A17" s="329"/>
      <c r="B17" s="328"/>
      <c r="C17" s="36"/>
      <c r="D17" s="30"/>
      <c r="E17" s="208"/>
      <c r="F17" s="35"/>
      <c r="G17" s="35"/>
      <c r="H17" s="35"/>
      <c r="I17" s="58"/>
      <c r="J17" s="206"/>
      <c r="K17" s="210"/>
      <c r="L17" s="210"/>
      <c r="M17" s="29"/>
      <c r="N17" s="29"/>
      <c r="O17" s="194"/>
      <c r="P17" s="35"/>
      <c r="R17" s="16"/>
      <c r="S17" s="16"/>
      <c r="T17" s="16"/>
      <c r="U17" s="16"/>
      <c r="V17" s="16"/>
      <c r="W17" s="16"/>
      <c r="X17" s="16"/>
      <c r="Y17" s="16"/>
      <c r="Z17" s="16"/>
      <c r="AA17" s="16"/>
      <c r="AB17" s="16"/>
      <c r="AC17" s="16"/>
      <c r="AD17" s="16"/>
      <c r="AE17" s="16"/>
      <c r="AF17" s="16"/>
      <c r="AG17" s="16"/>
      <c r="AH17" s="16"/>
      <c r="AI17" s="16"/>
      <c r="AJ17" s="16"/>
      <c r="AK17" s="16"/>
    </row>
    <row r="18" spans="1:37" ht="73.2" customHeight="1" thickBot="1">
      <c r="A18" s="329"/>
      <c r="B18" s="328"/>
      <c r="C18" s="304">
        <f>C11+1</f>
        <v>3</v>
      </c>
      <c r="D18" s="332" t="s">
        <v>651</v>
      </c>
      <c r="E18" s="278" t="s">
        <v>652</v>
      </c>
      <c r="F18" s="5" t="s">
        <v>559</v>
      </c>
      <c r="H18" s="254" t="s">
        <v>626</v>
      </c>
      <c r="I18" s="348" t="s">
        <v>539</v>
      </c>
      <c r="J18" s="205" t="s">
        <v>868</v>
      </c>
      <c r="K18" s="238"/>
      <c r="L18" s="238"/>
      <c r="M18" s="39" t="s">
        <v>188</v>
      </c>
      <c r="N18" s="39" t="s">
        <v>210</v>
      </c>
      <c r="O18" s="192" t="s">
        <v>352</v>
      </c>
      <c r="P18" s="39"/>
      <c r="R18" s="16"/>
      <c r="S18" s="16"/>
      <c r="T18" s="16"/>
      <c r="U18" s="16"/>
      <c r="V18" s="16"/>
      <c r="W18" s="16"/>
      <c r="X18" s="16"/>
      <c r="Y18" s="16"/>
      <c r="Z18" s="16"/>
      <c r="AA18" s="16"/>
      <c r="AB18" s="16"/>
      <c r="AC18" s="16"/>
      <c r="AD18" s="16"/>
      <c r="AE18" s="16"/>
      <c r="AF18" s="16"/>
      <c r="AG18" s="16"/>
      <c r="AH18" s="16"/>
      <c r="AI18" s="16"/>
      <c r="AJ18" s="16"/>
      <c r="AK18" s="16"/>
    </row>
    <row r="19" spans="1:37" ht="42" customHeight="1" thickBot="1">
      <c r="A19" s="329"/>
      <c r="B19" s="328"/>
      <c r="C19" s="305"/>
      <c r="D19" s="333"/>
      <c r="E19" s="279"/>
      <c r="F19" s="5" t="s">
        <v>554</v>
      </c>
      <c r="H19" s="255"/>
      <c r="I19" s="349"/>
      <c r="J19" s="241"/>
      <c r="K19" s="239"/>
      <c r="L19" s="239"/>
      <c r="M19" s="39" t="s">
        <v>189</v>
      </c>
      <c r="N19" s="39"/>
      <c r="O19" s="192" t="s">
        <v>303</v>
      </c>
      <c r="P19" s="39"/>
      <c r="R19" s="16"/>
      <c r="S19" s="16"/>
      <c r="T19" s="16"/>
      <c r="U19" s="16"/>
      <c r="V19" s="16"/>
      <c r="W19" s="16"/>
      <c r="X19" s="16"/>
      <c r="Y19" s="16"/>
      <c r="Z19" s="16"/>
      <c r="AA19" s="16"/>
      <c r="AB19" s="16"/>
      <c r="AC19" s="16"/>
      <c r="AD19" s="16"/>
      <c r="AE19" s="16"/>
      <c r="AF19" s="16"/>
      <c r="AG19" s="16"/>
      <c r="AH19" s="16"/>
      <c r="AI19" s="16"/>
      <c r="AJ19" s="16"/>
      <c r="AK19" s="16"/>
    </row>
    <row r="20" spans="1:37" ht="42" customHeight="1" thickBot="1">
      <c r="A20" s="329"/>
      <c r="B20" s="328"/>
      <c r="C20" s="305"/>
      <c r="D20" s="332" t="s">
        <v>653</v>
      </c>
      <c r="E20" s="280" t="s">
        <v>654</v>
      </c>
      <c r="F20" s="5" t="s">
        <v>555</v>
      </c>
      <c r="H20" s="256"/>
      <c r="I20" s="349"/>
      <c r="J20" s="241"/>
      <c r="K20" s="239"/>
      <c r="L20" s="239"/>
      <c r="M20" s="39" t="s">
        <v>643</v>
      </c>
      <c r="N20" s="39"/>
      <c r="O20" s="191"/>
      <c r="P20" s="39"/>
      <c r="R20" s="16"/>
      <c r="S20" s="16"/>
      <c r="T20" s="16"/>
      <c r="U20" s="16"/>
      <c r="V20" s="16"/>
      <c r="W20" s="16"/>
      <c r="X20" s="16"/>
      <c r="Y20" s="16"/>
      <c r="Z20" s="16"/>
      <c r="AA20" s="16"/>
      <c r="AB20" s="16"/>
      <c r="AC20" s="16"/>
      <c r="AD20" s="16"/>
      <c r="AE20" s="16"/>
      <c r="AF20" s="16"/>
      <c r="AG20" s="16"/>
      <c r="AH20" s="16"/>
      <c r="AI20" s="16"/>
      <c r="AJ20" s="16"/>
      <c r="AK20" s="16"/>
    </row>
    <row r="21" spans="1:37" ht="42" customHeight="1" thickBot="1">
      <c r="A21" s="329"/>
      <c r="B21" s="328"/>
      <c r="C21" s="305"/>
      <c r="D21" s="333"/>
      <c r="E21" s="281"/>
      <c r="F21" s="4" t="s">
        <v>556</v>
      </c>
      <c r="H21" s="251" t="s">
        <v>552</v>
      </c>
      <c r="I21" s="349"/>
      <c r="J21" s="241"/>
      <c r="K21" s="239"/>
      <c r="L21" s="239"/>
      <c r="M21" s="39" t="s">
        <v>190</v>
      </c>
      <c r="N21" s="39"/>
      <c r="O21" s="191"/>
      <c r="P21" s="39"/>
      <c r="R21" s="16"/>
      <c r="S21" s="16"/>
      <c r="T21" s="16"/>
      <c r="U21" s="16"/>
      <c r="V21" s="16"/>
      <c r="W21" s="16"/>
      <c r="X21" s="16"/>
      <c r="Y21" s="16"/>
      <c r="Z21" s="16"/>
      <c r="AA21" s="16"/>
      <c r="AB21" s="16"/>
      <c r="AC21" s="16"/>
      <c r="AD21" s="16"/>
      <c r="AE21" s="16"/>
      <c r="AF21" s="16"/>
      <c r="AG21" s="16"/>
      <c r="AH21" s="16"/>
      <c r="AI21" s="16"/>
      <c r="AJ21" s="16"/>
      <c r="AK21" s="16"/>
    </row>
    <row r="22" spans="1:37" ht="42" customHeight="1" thickBot="1">
      <c r="A22" s="329"/>
      <c r="B22" s="328"/>
      <c r="C22" s="305"/>
      <c r="D22" s="332" t="s">
        <v>687</v>
      </c>
      <c r="E22" s="280" t="s">
        <v>688</v>
      </c>
      <c r="F22" s="4" t="s">
        <v>557</v>
      </c>
      <c r="H22" s="252"/>
      <c r="I22" s="349"/>
      <c r="J22" s="241"/>
      <c r="K22" s="239"/>
      <c r="L22" s="239"/>
      <c r="M22" s="39" t="s">
        <v>191</v>
      </c>
      <c r="N22" s="39"/>
      <c r="O22" s="191"/>
      <c r="P22" s="39"/>
      <c r="R22" s="16"/>
      <c r="S22" s="16"/>
      <c r="T22" s="16"/>
      <c r="U22" s="16"/>
      <c r="V22" s="16"/>
      <c r="W22" s="16"/>
      <c r="X22" s="16"/>
      <c r="Y22" s="16"/>
      <c r="Z22" s="16"/>
      <c r="AA22" s="16"/>
      <c r="AB22" s="16"/>
      <c r="AC22" s="16"/>
      <c r="AD22" s="16"/>
      <c r="AE22" s="16"/>
      <c r="AF22" s="16"/>
      <c r="AG22" s="16"/>
      <c r="AH22" s="16"/>
      <c r="AI22" s="16"/>
      <c r="AJ22" s="16"/>
      <c r="AK22" s="16"/>
    </row>
    <row r="23" spans="1:37" ht="42" customHeight="1" thickBot="1">
      <c r="A23" s="329"/>
      <c r="B23" s="328"/>
      <c r="C23" s="306"/>
      <c r="D23" s="333"/>
      <c r="E23" s="284"/>
      <c r="F23" s="1" t="s">
        <v>558</v>
      </c>
      <c r="H23" s="253"/>
      <c r="I23" s="350"/>
      <c r="J23" s="242"/>
      <c r="K23" s="240"/>
      <c r="L23" s="240"/>
      <c r="M23" s="40" t="s">
        <v>209</v>
      </c>
      <c r="N23" s="40"/>
      <c r="O23" s="193"/>
      <c r="P23" s="40"/>
      <c r="R23" s="16"/>
      <c r="S23" s="16"/>
      <c r="T23" s="16"/>
      <c r="U23" s="16"/>
      <c r="V23" s="16"/>
      <c r="W23" s="16"/>
      <c r="X23" s="16"/>
      <c r="Y23" s="16"/>
      <c r="Z23" s="16"/>
      <c r="AA23" s="16"/>
      <c r="AB23" s="16"/>
      <c r="AC23" s="16"/>
      <c r="AD23" s="16"/>
      <c r="AE23" s="16"/>
      <c r="AF23" s="16"/>
      <c r="AG23" s="16"/>
      <c r="AH23" s="16"/>
      <c r="AI23" s="16"/>
      <c r="AJ23" s="16"/>
      <c r="AK23" s="16"/>
    </row>
    <row r="24" spans="1:37" s="44" customFormat="1" ht="7.95" customHeight="1" thickBot="1">
      <c r="A24" s="329"/>
      <c r="B24" s="328"/>
      <c r="C24" s="36"/>
      <c r="D24" s="30"/>
      <c r="E24" s="208"/>
      <c r="F24" s="35"/>
      <c r="G24" s="35"/>
      <c r="H24" s="35"/>
      <c r="I24" s="58"/>
      <c r="J24" s="206"/>
      <c r="K24" s="210"/>
      <c r="L24" s="210"/>
      <c r="M24" s="29"/>
      <c r="N24" s="29"/>
      <c r="O24" s="194"/>
      <c r="P24" s="35"/>
      <c r="R24" s="68"/>
      <c r="S24" s="68"/>
      <c r="T24" s="68"/>
      <c r="U24" s="68"/>
      <c r="V24" s="68"/>
      <c r="W24" s="68"/>
      <c r="X24" s="68"/>
      <c r="Y24" s="68"/>
      <c r="Z24" s="68"/>
      <c r="AA24" s="68"/>
      <c r="AB24" s="68"/>
      <c r="AC24" s="68"/>
      <c r="AD24" s="68"/>
      <c r="AE24" s="68"/>
      <c r="AF24" s="68"/>
      <c r="AG24" s="68"/>
      <c r="AH24" s="68"/>
      <c r="AI24" s="68"/>
      <c r="AJ24" s="68"/>
      <c r="AK24" s="68"/>
    </row>
    <row r="25" spans="1:37" ht="42" customHeight="1" thickBot="1">
      <c r="A25" s="329"/>
      <c r="B25" s="328"/>
      <c r="C25" s="304">
        <f>C18+1</f>
        <v>4</v>
      </c>
      <c r="D25" s="269" t="s">
        <v>264</v>
      </c>
      <c r="E25" s="278" t="s">
        <v>689</v>
      </c>
      <c r="F25" s="5" t="s">
        <v>559</v>
      </c>
      <c r="H25" s="254" t="s">
        <v>626</v>
      </c>
      <c r="I25" s="348" t="s">
        <v>539</v>
      </c>
      <c r="J25" s="246" t="s">
        <v>869</v>
      </c>
      <c r="K25" s="238"/>
      <c r="L25" s="238"/>
      <c r="M25" s="39" t="s">
        <v>192</v>
      </c>
      <c r="N25" s="39" t="s">
        <v>396</v>
      </c>
      <c r="O25" s="192" t="s">
        <v>302</v>
      </c>
      <c r="P25" s="39"/>
      <c r="R25" s="16"/>
      <c r="S25" s="16"/>
      <c r="T25" s="16"/>
      <c r="U25" s="16"/>
      <c r="V25" s="16"/>
      <c r="W25" s="16"/>
      <c r="X25" s="16"/>
      <c r="Y25" s="16"/>
      <c r="Z25" s="16"/>
      <c r="AA25" s="16"/>
      <c r="AB25" s="16"/>
      <c r="AC25" s="16"/>
      <c r="AD25" s="16"/>
      <c r="AE25" s="16"/>
      <c r="AF25" s="16"/>
      <c r="AG25" s="16"/>
      <c r="AH25" s="16"/>
      <c r="AI25" s="16"/>
      <c r="AJ25" s="16"/>
      <c r="AK25" s="16"/>
    </row>
    <row r="26" spans="1:37" ht="42" customHeight="1" thickBot="1">
      <c r="A26" s="329"/>
      <c r="B26" s="328"/>
      <c r="C26" s="305"/>
      <c r="D26" s="270"/>
      <c r="E26" s="279"/>
      <c r="F26" s="5" t="s">
        <v>554</v>
      </c>
      <c r="H26" s="255"/>
      <c r="I26" s="349"/>
      <c r="J26" s="247"/>
      <c r="K26" s="239"/>
      <c r="L26" s="239"/>
      <c r="M26" s="39" t="s">
        <v>193</v>
      </c>
      <c r="N26" s="39" t="s">
        <v>432</v>
      </c>
      <c r="O26" s="191"/>
      <c r="P26" s="39"/>
      <c r="R26" s="16"/>
      <c r="S26" s="16"/>
      <c r="T26" s="16"/>
      <c r="U26" s="16"/>
      <c r="V26" s="16"/>
      <c r="W26" s="16"/>
      <c r="X26" s="16"/>
      <c r="Y26" s="16"/>
      <c r="Z26" s="16"/>
      <c r="AA26" s="16"/>
      <c r="AB26" s="16"/>
      <c r="AC26" s="16"/>
      <c r="AD26" s="16"/>
      <c r="AE26" s="16"/>
      <c r="AF26" s="16"/>
      <c r="AG26" s="16"/>
      <c r="AH26" s="16"/>
      <c r="AI26" s="16"/>
      <c r="AJ26" s="16"/>
      <c r="AK26" s="16"/>
    </row>
    <row r="27" spans="1:37" ht="42" customHeight="1" thickBot="1">
      <c r="A27" s="329"/>
      <c r="B27" s="328"/>
      <c r="C27" s="305"/>
      <c r="D27" s="269" t="s">
        <v>265</v>
      </c>
      <c r="E27" s="267" t="s">
        <v>681</v>
      </c>
      <c r="F27" s="5" t="s">
        <v>555</v>
      </c>
      <c r="H27" s="256"/>
      <c r="I27" s="349"/>
      <c r="J27" s="243"/>
      <c r="K27" s="239"/>
      <c r="L27" s="239"/>
      <c r="M27" s="39" t="s">
        <v>194</v>
      </c>
      <c r="N27" s="39" t="s">
        <v>426</v>
      </c>
      <c r="O27" s="191"/>
      <c r="P27" s="39"/>
      <c r="R27" s="16"/>
      <c r="S27" s="16"/>
      <c r="T27" s="16"/>
      <c r="U27" s="16"/>
      <c r="V27" s="16"/>
      <c r="W27" s="16"/>
      <c r="X27" s="16"/>
      <c r="Y27" s="16"/>
      <c r="Z27" s="16"/>
      <c r="AA27" s="16"/>
      <c r="AB27" s="16"/>
      <c r="AC27" s="16"/>
      <c r="AD27" s="16"/>
      <c r="AE27" s="16"/>
      <c r="AF27" s="16"/>
      <c r="AG27" s="16"/>
      <c r="AH27" s="16"/>
      <c r="AI27" s="16"/>
      <c r="AJ27" s="16"/>
      <c r="AK27" s="16"/>
    </row>
    <row r="28" spans="1:37" ht="42" customHeight="1" thickBot="1">
      <c r="A28" s="329"/>
      <c r="B28" s="328"/>
      <c r="C28" s="305"/>
      <c r="D28" s="270"/>
      <c r="E28" s="268"/>
      <c r="F28" s="4" t="s">
        <v>556</v>
      </c>
      <c r="H28" s="251" t="s">
        <v>552</v>
      </c>
      <c r="I28" s="349"/>
      <c r="J28" s="244"/>
      <c r="K28" s="239"/>
      <c r="L28" s="239"/>
      <c r="M28" s="39" t="s">
        <v>195</v>
      </c>
      <c r="N28" s="39" t="s">
        <v>427</v>
      </c>
      <c r="O28" s="191"/>
      <c r="P28" s="39"/>
      <c r="R28" s="16"/>
      <c r="S28" s="16"/>
      <c r="T28" s="16"/>
      <c r="U28" s="16"/>
      <c r="V28" s="16"/>
      <c r="W28" s="16"/>
      <c r="X28" s="16"/>
      <c r="Y28" s="16"/>
      <c r="Z28" s="16"/>
      <c r="AA28" s="16"/>
      <c r="AB28" s="16"/>
      <c r="AC28" s="16"/>
      <c r="AD28" s="16"/>
      <c r="AE28" s="16"/>
      <c r="AF28" s="16"/>
      <c r="AG28" s="16"/>
      <c r="AH28" s="16"/>
      <c r="AI28" s="16"/>
      <c r="AJ28" s="16"/>
      <c r="AK28" s="16"/>
    </row>
    <row r="29" spans="1:37" ht="42" customHeight="1" thickBot="1">
      <c r="A29" s="329"/>
      <c r="B29" s="328"/>
      <c r="C29" s="305"/>
      <c r="D29" s="269" t="s">
        <v>266</v>
      </c>
      <c r="E29" s="271" t="s">
        <v>682</v>
      </c>
      <c r="F29" s="4" t="s">
        <v>557</v>
      </c>
      <c r="H29" s="252"/>
      <c r="I29" s="349"/>
      <c r="J29" s="244"/>
      <c r="K29" s="239"/>
      <c r="L29" s="239"/>
      <c r="M29" s="105" t="s">
        <v>50</v>
      </c>
      <c r="N29" s="39" t="s">
        <v>431</v>
      </c>
      <c r="O29" s="191"/>
      <c r="P29" s="39"/>
      <c r="R29" s="16"/>
      <c r="S29" s="16"/>
      <c r="T29" s="16"/>
      <c r="U29" s="16"/>
      <c r="V29" s="16"/>
      <c r="W29" s="16"/>
      <c r="X29" s="16"/>
      <c r="Y29" s="16"/>
      <c r="Z29" s="16"/>
      <c r="AA29" s="16"/>
      <c r="AB29" s="16"/>
      <c r="AC29" s="16"/>
      <c r="AD29" s="16"/>
      <c r="AE29" s="16"/>
      <c r="AF29" s="16"/>
      <c r="AG29" s="16"/>
      <c r="AH29" s="16"/>
      <c r="AI29" s="16"/>
      <c r="AJ29" s="16"/>
      <c r="AK29" s="16"/>
    </row>
    <row r="30" spans="1:37" ht="42" customHeight="1" thickBot="1">
      <c r="A30" s="329"/>
      <c r="B30" s="328"/>
      <c r="C30" s="306"/>
      <c r="D30" s="270"/>
      <c r="E30" s="268"/>
      <c r="F30" s="1" t="s">
        <v>558</v>
      </c>
      <c r="H30" s="253"/>
      <c r="I30" s="350"/>
      <c r="J30" s="245"/>
      <c r="K30" s="240"/>
      <c r="L30" s="240"/>
      <c r="M30" s="40" t="s">
        <v>306</v>
      </c>
      <c r="N30" s="40"/>
      <c r="O30" s="193"/>
      <c r="P30" s="40"/>
      <c r="R30" s="16"/>
      <c r="S30" s="16"/>
      <c r="T30" s="16"/>
      <c r="U30" s="16"/>
      <c r="V30" s="16"/>
      <c r="W30" s="16"/>
      <c r="X30" s="16"/>
      <c r="Y30" s="16"/>
      <c r="Z30" s="16"/>
      <c r="AA30" s="16"/>
      <c r="AB30" s="16"/>
      <c r="AC30" s="16"/>
      <c r="AD30" s="16"/>
      <c r="AE30" s="16"/>
      <c r="AF30" s="16"/>
      <c r="AG30" s="16"/>
      <c r="AH30" s="16"/>
      <c r="AI30" s="16"/>
      <c r="AJ30" s="16"/>
      <c r="AK30" s="16"/>
    </row>
    <row r="31" spans="1:37" s="44" customFormat="1" ht="7.95" customHeight="1" thickBot="1">
      <c r="A31" s="34"/>
      <c r="B31" s="34"/>
      <c r="C31" s="36"/>
      <c r="D31" s="30"/>
      <c r="E31" s="208"/>
      <c r="F31" s="35"/>
      <c r="G31" s="35"/>
      <c r="H31" s="35"/>
      <c r="I31" s="58"/>
      <c r="J31" s="206"/>
      <c r="K31" s="210"/>
      <c r="L31" s="210"/>
      <c r="M31" s="29"/>
      <c r="N31" s="29"/>
      <c r="O31" s="194"/>
      <c r="P31" s="35"/>
      <c r="R31" s="68"/>
      <c r="S31" s="68"/>
      <c r="T31" s="68"/>
      <c r="U31" s="68"/>
      <c r="V31" s="68"/>
      <c r="W31" s="68"/>
      <c r="X31" s="68"/>
      <c r="Y31" s="68"/>
      <c r="Z31" s="68"/>
      <c r="AA31" s="68"/>
      <c r="AB31" s="68"/>
      <c r="AC31" s="68"/>
      <c r="AD31" s="68"/>
      <c r="AE31" s="68"/>
      <c r="AF31" s="68"/>
      <c r="AG31" s="68"/>
      <c r="AH31" s="68"/>
      <c r="AI31" s="68"/>
      <c r="AJ31" s="68"/>
      <c r="AK31" s="68"/>
    </row>
    <row r="32" spans="1:37" ht="114" customHeight="1" thickBot="1">
      <c r="A32" s="261" t="s">
        <v>267</v>
      </c>
      <c r="B32" s="326"/>
      <c r="C32" s="275">
        <f>C25+1</f>
        <v>5</v>
      </c>
      <c r="D32" s="269" t="s">
        <v>417</v>
      </c>
      <c r="E32" s="271" t="s">
        <v>829</v>
      </c>
      <c r="F32" s="5" t="s">
        <v>559</v>
      </c>
      <c r="H32" s="254" t="s">
        <v>626</v>
      </c>
      <c r="I32" s="348" t="s">
        <v>539</v>
      </c>
      <c r="J32" s="203" t="s">
        <v>870</v>
      </c>
      <c r="K32" s="238"/>
      <c r="L32" s="238"/>
      <c r="M32" s="39" t="s">
        <v>196</v>
      </c>
      <c r="N32" s="39" t="s">
        <v>429</v>
      </c>
      <c r="O32" s="192" t="s">
        <v>351</v>
      </c>
      <c r="P32" s="39"/>
      <c r="R32" s="16"/>
      <c r="S32" s="16"/>
      <c r="T32" s="16"/>
      <c r="U32" s="16"/>
      <c r="V32" s="16"/>
      <c r="W32" s="16"/>
      <c r="X32" s="16"/>
      <c r="Y32" s="16"/>
      <c r="Z32" s="16"/>
      <c r="AA32" s="16"/>
      <c r="AB32" s="16"/>
      <c r="AC32" s="16"/>
      <c r="AD32" s="16"/>
      <c r="AE32" s="16"/>
      <c r="AF32" s="16"/>
      <c r="AG32" s="16"/>
      <c r="AH32" s="16"/>
      <c r="AI32" s="16"/>
      <c r="AJ32" s="16"/>
      <c r="AK32" s="16"/>
    </row>
    <row r="33" spans="1:37" ht="66" customHeight="1" thickBot="1">
      <c r="A33" s="327"/>
      <c r="B33" s="328"/>
      <c r="C33" s="276"/>
      <c r="D33" s="270"/>
      <c r="E33" s="268"/>
      <c r="F33" s="5" t="s">
        <v>554</v>
      </c>
      <c r="H33" s="255"/>
      <c r="I33" s="349"/>
      <c r="J33" s="241"/>
      <c r="K33" s="239"/>
      <c r="L33" s="239"/>
      <c r="M33" s="39" t="s">
        <v>69</v>
      </c>
      <c r="N33" s="39" t="s">
        <v>645</v>
      </c>
      <c r="O33" s="192" t="s">
        <v>353</v>
      </c>
      <c r="P33" s="39"/>
      <c r="R33" s="16"/>
      <c r="S33" s="16"/>
      <c r="T33" s="16"/>
      <c r="U33" s="16"/>
      <c r="V33" s="16"/>
      <c r="W33" s="16"/>
      <c r="X33" s="16"/>
      <c r="Y33" s="16"/>
      <c r="Z33" s="16"/>
      <c r="AA33" s="16"/>
      <c r="AB33" s="16"/>
      <c r="AC33" s="16"/>
      <c r="AD33" s="16"/>
      <c r="AE33" s="16"/>
      <c r="AF33" s="16"/>
      <c r="AG33" s="16"/>
      <c r="AH33" s="16"/>
      <c r="AI33" s="16"/>
      <c r="AJ33" s="16"/>
      <c r="AK33" s="16"/>
    </row>
    <row r="34" spans="1:37" ht="42" customHeight="1" thickBot="1">
      <c r="A34" s="327"/>
      <c r="B34" s="328"/>
      <c r="C34" s="276"/>
      <c r="D34" s="269" t="s">
        <v>418</v>
      </c>
      <c r="E34" s="267" t="s">
        <v>830</v>
      </c>
      <c r="F34" s="5" t="s">
        <v>555</v>
      </c>
      <c r="H34" s="256"/>
      <c r="I34" s="349"/>
      <c r="J34" s="241"/>
      <c r="K34" s="239"/>
      <c r="L34" s="239"/>
      <c r="M34" s="39" t="s">
        <v>70</v>
      </c>
      <c r="N34" s="39" t="s">
        <v>430</v>
      </c>
      <c r="O34" s="191"/>
      <c r="P34" s="39"/>
      <c r="R34" s="16"/>
      <c r="S34" s="16"/>
      <c r="T34" s="16"/>
      <c r="U34" s="16"/>
      <c r="V34" s="16"/>
      <c r="W34" s="16"/>
      <c r="X34" s="16"/>
      <c r="Y34" s="16"/>
      <c r="Z34" s="16"/>
      <c r="AA34" s="16"/>
      <c r="AB34" s="16"/>
      <c r="AC34" s="16"/>
      <c r="AD34" s="16"/>
      <c r="AE34" s="16"/>
      <c r="AF34" s="16"/>
      <c r="AG34" s="16"/>
      <c r="AH34" s="16"/>
      <c r="AI34" s="16"/>
      <c r="AJ34" s="16"/>
      <c r="AK34" s="16"/>
    </row>
    <row r="35" spans="1:37" ht="42" customHeight="1" thickBot="1">
      <c r="A35" s="327"/>
      <c r="B35" s="328"/>
      <c r="C35" s="276"/>
      <c r="D35" s="270"/>
      <c r="E35" s="268"/>
      <c r="F35" s="4" t="s">
        <v>556</v>
      </c>
      <c r="H35" s="251" t="s">
        <v>552</v>
      </c>
      <c r="I35" s="349"/>
      <c r="J35" s="241"/>
      <c r="K35" s="239"/>
      <c r="L35" s="239"/>
      <c r="M35" s="39" t="s">
        <v>71</v>
      </c>
      <c r="N35" s="39" t="s">
        <v>433</v>
      </c>
      <c r="O35" s="191"/>
      <c r="P35" s="39"/>
      <c r="R35" s="16"/>
      <c r="S35" s="16"/>
      <c r="T35" s="16"/>
      <c r="U35" s="16"/>
      <c r="V35" s="16"/>
      <c r="W35" s="16"/>
      <c r="X35" s="16"/>
      <c r="Y35" s="16"/>
      <c r="Z35" s="16"/>
      <c r="AA35" s="16"/>
      <c r="AB35" s="16"/>
      <c r="AC35" s="16"/>
      <c r="AD35" s="16"/>
      <c r="AE35" s="16"/>
      <c r="AF35" s="16"/>
      <c r="AG35" s="16"/>
      <c r="AH35" s="16"/>
      <c r="AI35" s="16"/>
      <c r="AJ35" s="16"/>
      <c r="AK35" s="16"/>
    </row>
    <row r="36" spans="1:37" ht="42" customHeight="1" thickBot="1">
      <c r="A36" s="327"/>
      <c r="B36" s="328"/>
      <c r="C36" s="276"/>
      <c r="D36" s="269" t="s">
        <v>419</v>
      </c>
      <c r="E36" s="267" t="s">
        <v>864</v>
      </c>
      <c r="F36" s="4" t="s">
        <v>557</v>
      </c>
      <c r="H36" s="252"/>
      <c r="I36" s="349"/>
      <c r="J36" s="241"/>
      <c r="K36" s="239"/>
      <c r="L36" s="239"/>
      <c r="M36" s="39" t="s">
        <v>591</v>
      </c>
      <c r="N36" s="39"/>
      <c r="O36" s="191"/>
      <c r="P36" s="39"/>
      <c r="R36" s="16"/>
      <c r="S36" s="16"/>
      <c r="T36" s="16"/>
      <c r="U36" s="16"/>
      <c r="V36" s="16"/>
      <c r="W36" s="16"/>
      <c r="X36" s="16"/>
      <c r="Y36" s="16"/>
      <c r="Z36" s="16"/>
      <c r="AA36" s="16"/>
      <c r="AB36" s="16"/>
      <c r="AC36" s="16"/>
      <c r="AD36" s="16"/>
      <c r="AE36" s="16"/>
      <c r="AF36" s="16"/>
      <c r="AG36" s="16"/>
      <c r="AH36" s="16"/>
      <c r="AI36" s="16"/>
      <c r="AJ36" s="16"/>
      <c r="AK36" s="16"/>
    </row>
    <row r="37" spans="1:37" ht="57" customHeight="1" thickBot="1">
      <c r="A37" s="327"/>
      <c r="B37" s="328"/>
      <c r="C37" s="277"/>
      <c r="D37" s="270"/>
      <c r="E37" s="268"/>
      <c r="F37" s="1" t="s">
        <v>558</v>
      </c>
      <c r="H37" s="253"/>
      <c r="I37" s="350"/>
      <c r="J37" s="242"/>
      <c r="K37" s="240"/>
      <c r="L37" s="240"/>
      <c r="M37" s="40" t="s">
        <v>197</v>
      </c>
      <c r="N37" s="40"/>
      <c r="O37" s="193"/>
      <c r="P37" s="40"/>
      <c r="R37" s="16"/>
      <c r="S37" s="16"/>
      <c r="T37" s="16"/>
      <c r="U37" s="16"/>
      <c r="V37" s="16"/>
      <c r="W37" s="16"/>
      <c r="X37" s="16"/>
      <c r="Y37" s="16"/>
      <c r="Z37" s="16"/>
      <c r="AA37" s="16"/>
      <c r="AB37" s="16"/>
      <c r="AC37" s="16"/>
      <c r="AD37" s="16"/>
      <c r="AE37" s="16"/>
      <c r="AF37" s="16"/>
      <c r="AG37" s="16"/>
      <c r="AH37" s="16"/>
      <c r="AI37" s="16"/>
      <c r="AJ37" s="16"/>
      <c r="AK37" s="16"/>
    </row>
    <row r="38" spans="1:37" s="44" customFormat="1" ht="7.95" customHeight="1" thickBot="1">
      <c r="A38" s="329"/>
      <c r="B38" s="328"/>
      <c r="C38" s="36"/>
      <c r="D38" s="30"/>
      <c r="E38" s="208"/>
      <c r="F38" s="35"/>
      <c r="G38" s="35"/>
      <c r="H38" s="35"/>
      <c r="I38" s="58"/>
      <c r="J38" s="206"/>
      <c r="K38" s="210"/>
      <c r="L38" s="210"/>
      <c r="M38" s="29"/>
      <c r="N38" s="29"/>
      <c r="O38" s="194"/>
      <c r="P38" s="35"/>
      <c r="R38" s="68"/>
      <c r="S38" s="68"/>
      <c r="T38" s="68"/>
      <c r="U38" s="68"/>
      <c r="V38" s="68"/>
      <c r="W38" s="68"/>
      <c r="X38" s="68"/>
      <c r="Y38" s="68"/>
      <c r="Z38" s="68"/>
      <c r="AA38" s="68"/>
      <c r="AB38" s="68"/>
      <c r="AC38" s="68"/>
      <c r="AD38" s="68"/>
      <c r="AE38" s="68"/>
      <c r="AF38" s="68"/>
      <c r="AG38" s="68"/>
      <c r="AH38" s="68"/>
      <c r="AI38" s="68"/>
      <c r="AJ38" s="68"/>
      <c r="AK38" s="68"/>
    </row>
    <row r="39" spans="1:37" ht="70.2" customHeight="1" thickBot="1">
      <c r="A39" s="329"/>
      <c r="B39" s="328"/>
      <c r="C39" s="275">
        <f>C32+1</f>
        <v>6</v>
      </c>
      <c r="D39" s="269" t="s">
        <v>269</v>
      </c>
      <c r="E39" s="267" t="s">
        <v>876</v>
      </c>
      <c r="F39" s="5" t="s">
        <v>559</v>
      </c>
      <c r="H39" s="254" t="s">
        <v>626</v>
      </c>
      <c r="I39" s="348" t="s">
        <v>539</v>
      </c>
      <c r="J39" s="205" t="s">
        <v>871</v>
      </c>
      <c r="K39" s="238"/>
      <c r="L39" s="238"/>
      <c r="M39" s="39" t="s">
        <v>198</v>
      </c>
      <c r="N39" s="39"/>
      <c r="O39" s="192" t="s">
        <v>299</v>
      </c>
      <c r="P39" s="39"/>
      <c r="R39" s="16"/>
      <c r="S39" s="16"/>
      <c r="T39" s="16"/>
      <c r="U39" s="16"/>
      <c r="V39" s="16"/>
      <c r="W39" s="16"/>
      <c r="X39" s="16"/>
      <c r="Y39" s="16"/>
      <c r="Z39" s="16"/>
      <c r="AA39" s="16"/>
      <c r="AB39" s="16"/>
      <c r="AC39" s="16"/>
      <c r="AD39" s="16"/>
      <c r="AE39" s="16"/>
      <c r="AF39" s="16"/>
      <c r="AG39" s="16"/>
      <c r="AH39" s="16"/>
      <c r="AI39" s="16"/>
      <c r="AJ39" s="16"/>
      <c r="AK39" s="16"/>
    </row>
    <row r="40" spans="1:37" ht="57.45" customHeight="1" thickBot="1">
      <c r="A40" s="329"/>
      <c r="B40" s="328"/>
      <c r="C40" s="276"/>
      <c r="D40" s="270"/>
      <c r="E40" s="268"/>
      <c r="F40" s="5" t="s">
        <v>554</v>
      </c>
      <c r="H40" s="255"/>
      <c r="I40" s="349"/>
      <c r="J40" s="241"/>
      <c r="K40" s="239"/>
      <c r="L40" s="239"/>
      <c r="M40" s="39" t="s">
        <v>199</v>
      </c>
      <c r="N40" s="39"/>
      <c r="O40" s="191"/>
      <c r="P40" s="39"/>
      <c r="R40" s="16"/>
      <c r="S40" s="16"/>
      <c r="T40" s="16"/>
      <c r="U40" s="16"/>
      <c r="V40" s="16"/>
      <c r="W40" s="16"/>
      <c r="X40" s="16"/>
      <c r="Y40" s="16"/>
      <c r="Z40" s="16"/>
      <c r="AA40" s="16"/>
      <c r="AB40" s="16"/>
      <c r="AC40" s="16"/>
      <c r="AD40" s="16"/>
      <c r="AE40" s="16"/>
      <c r="AF40" s="16"/>
      <c r="AG40" s="16"/>
      <c r="AH40" s="16"/>
      <c r="AI40" s="16"/>
      <c r="AJ40" s="16"/>
      <c r="AK40" s="16"/>
    </row>
    <row r="41" spans="1:37" ht="42" customHeight="1" thickBot="1">
      <c r="A41" s="329"/>
      <c r="B41" s="328"/>
      <c r="C41" s="276"/>
      <c r="D41" s="269" t="s">
        <v>270</v>
      </c>
      <c r="E41" s="280" t="s">
        <v>831</v>
      </c>
      <c r="F41" s="5" t="s">
        <v>555</v>
      </c>
      <c r="H41" s="256"/>
      <c r="I41" s="349"/>
      <c r="J41" s="241"/>
      <c r="K41" s="239"/>
      <c r="L41" s="239"/>
      <c r="M41" s="39" t="s">
        <v>211</v>
      </c>
      <c r="N41" s="39"/>
      <c r="O41" s="191"/>
      <c r="P41" s="39"/>
      <c r="R41" s="16"/>
      <c r="S41" s="16"/>
      <c r="T41" s="16"/>
      <c r="U41" s="16"/>
      <c r="V41" s="16"/>
      <c r="W41" s="16"/>
      <c r="X41" s="16"/>
      <c r="Y41" s="16"/>
      <c r="Z41" s="16"/>
      <c r="AA41" s="16"/>
      <c r="AB41" s="16"/>
      <c r="AC41" s="16"/>
      <c r="AD41" s="16"/>
      <c r="AE41" s="16"/>
      <c r="AF41" s="16"/>
      <c r="AG41" s="16"/>
      <c r="AH41" s="16"/>
      <c r="AI41" s="16"/>
      <c r="AJ41" s="16"/>
      <c r="AK41" s="16"/>
    </row>
    <row r="42" spans="1:37" ht="42" customHeight="1" thickBot="1">
      <c r="A42" s="329"/>
      <c r="B42" s="328"/>
      <c r="C42" s="276"/>
      <c r="D42" s="270"/>
      <c r="E42" s="281"/>
      <c r="F42" s="4" t="s">
        <v>556</v>
      </c>
      <c r="H42" s="251" t="s">
        <v>552</v>
      </c>
      <c r="I42" s="349"/>
      <c r="J42" s="241"/>
      <c r="K42" s="239"/>
      <c r="L42" s="239"/>
      <c r="M42" s="39" t="s">
        <v>212</v>
      </c>
      <c r="N42" s="39"/>
      <c r="O42" s="191"/>
      <c r="P42" s="39"/>
      <c r="R42" s="16"/>
      <c r="S42" s="16"/>
      <c r="T42" s="16"/>
      <c r="U42" s="16"/>
      <c r="V42" s="16"/>
      <c r="W42" s="16"/>
      <c r="X42" s="16"/>
      <c r="Y42" s="16"/>
      <c r="Z42" s="16"/>
      <c r="AA42" s="16"/>
      <c r="AB42" s="16"/>
      <c r="AC42" s="16"/>
      <c r="AD42" s="16"/>
      <c r="AE42" s="16"/>
      <c r="AF42" s="16"/>
      <c r="AG42" s="16"/>
      <c r="AH42" s="16"/>
      <c r="AI42" s="16"/>
      <c r="AJ42" s="16"/>
      <c r="AK42" s="16"/>
    </row>
    <row r="43" spans="1:37" ht="42" customHeight="1" thickBot="1">
      <c r="A43" s="329"/>
      <c r="B43" s="328"/>
      <c r="C43" s="276"/>
      <c r="D43" s="269" t="s">
        <v>271</v>
      </c>
      <c r="E43" s="280" t="s">
        <v>832</v>
      </c>
      <c r="F43" s="4" t="s">
        <v>557</v>
      </c>
      <c r="H43" s="252"/>
      <c r="I43" s="349"/>
      <c r="J43" s="241"/>
      <c r="K43" s="239"/>
      <c r="L43" s="239"/>
      <c r="M43" s="105" t="s">
        <v>434</v>
      </c>
      <c r="N43" s="39"/>
      <c r="O43" s="191"/>
      <c r="P43" s="39"/>
      <c r="R43" s="16"/>
      <c r="S43" s="16"/>
      <c r="T43" s="16"/>
      <c r="U43" s="16"/>
      <c r="V43" s="16"/>
      <c r="W43" s="16"/>
      <c r="X43" s="16"/>
      <c r="Y43" s="16"/>
      <c r="Z43" s="16"/>
      <c r="AA43" s="16"/>
      <c r="AB43" s="16"/>
      <c r="AC43" s="16"/>
      <c r="AD43" s="16"/>
      <c r="AE43" s="16"/>
      <c r="AF43" s="16"/>
      <c r="AG43" s="16"/>
      <c r="AH43" s="16"/>
      <c r="AI43" s="16"/>
      <c r="AJ43" s="16"/>
      <c r="AK43" s="16"/>
    </row>
    <row r="44" spans="1:37" ht="42" customHeight="1" thickBot="1">
      <c r="A44" s="329"/>
      <c r="B44" s="328"/>
      <c r="C44" s="277"/>
      <c r="D44" s="270"/>
      <c r="E44" s="284"/>
      <c r="F44" s="1" t="s">
        <v>558</v>
      </c>
      <c r="H44" s="253"/>
      <c r="I44" s="350"/>
      <c r="J44" s="242"/>
      <c r="K44" s="240"/>
      <c r="L44" s="240"/>
      <c r="M44" s="106" t="s">
        <v>435</v>
      </c>
      <c r="N44" s="40"/>
      <c r="O44" s="193"/>
      <c r="P44" s="40"/>
      <c r="R44" s="16"/>
      <c r="S44" s="16"/>
      <c r="T44" s="16"/>
      <c r="U44" s="16"/>
      <c r="V44" s="16"/>
      <c r="W44" s="16"/>
      <c r="X44" s="16"/>
      <c r="Y44" s="16"/>
      <c r="Z44" s="16"/>
      <c r="AA44" s="16"/>
      <c r="AB44" s="16"/>
      <c r="AC44" s="16"/>
      <c r="AD44" s="16"/>
      <c r="AE44" s="16"/>
      <c r="AF44" s="16"/>
      <c r="AG44" s="16"/>
      <c r="AH44" s="16"/>
      <c r="AI44" s="16"/>
      <c r="AJ44" s="16"/>
      <c r="AK44" s="16"/>
    </row>
    <row r="45" spans="1:37" s="44" customFormat="1" ht="7.95" customHeight="1" thickBot="1">
      <c r="A45" s="329"/>
      <c r="B45" s="328"/>
      <c r="C45" s="36"/>
      <c r="D45" s="30"/>
      <c r="E45" s="208"/>
      <c r="F45" s="35"/>
      <c r="G45" s="35"/>
      <c r="H45" s="35"/>
      <c r="I45" s="58"/>
      <c r="J45" s="206"/>
      <c r="K45" s="210"/>
      <c r="L45" s="210"/>
      <c r="M45" s="29"/>
      <c r="N45" s="29"/>
      <c r="O45" s="194"/>
      <c r="P45" s="35"/>
      <c r="R45" s="68"/>
      <c r="S45" s="68"/>
      <c r="T45" s="68"/>
      <c r="U45" s="68"/>
      <c r="V45" s="68"/>
      <c r="W45" s="68"/>
      <c r="X45" s="68"/>
      <c r="Y45" s="68"/>
      <c r="Z45" s="68"/>
      <c r="AA45" s="68"/>
      <c r="AB45" s="68"/>
      <c r="AC45" s="68"/>
      <c r="AD45" s="68"/>
      <c r="AE45" s="68"/>
      <c r="AF45" s="68"/>
      <c r="AG45" s="68"/>
      <c r="AH45" s="68"/>
      <c r="AI45" s="68"/>
      <c r="AJ45" s="68"/>
      <c r="AK45" s="68"/>
    </row>
    <row r="46" spans="1:37" ht="72" customHeight="1" thickBot="1">
      <c r="A46" s="329"/>
      <c r="B46" s="328"/>
      <c r="C46" s="275">
        <f>C39+1</f>
        <v>7</v>
      </c>
      <c r="D46" s="269" t="s">
        <v>272</v>
      </c>
      <c r="E46" s="271" t="s">
        <v>877</v>
      </c>
      <c r="F46" s="5" t="s">
        <v>559</v>
      </c>
      <c r="H46" s="254" t="s">
        <v>626</v>
      </c>
      <c r="I46" s="348" t="s">
        <v>539</v>
      </c>
      <c r="J46" s="203" t="s">
        <v>872</v>
      </c>
      <c r="K46" s="238"/>
      <c r="L46" s="238"/>
      <c r="M46" s="39" t="s">
        <v>331</v>
      </c>
      <c r="N46" s="39" t="s">
        <v>332</v>
      </c>
      <c r="O46" s="192" t="s">
        <v>354</v>
      </c>
      <c r="P46" s="39"/>
      <c r="R46" s="16"/>
      <c r="S46" s="16"/>
      <c r="T46" s="16"/>
      <c r="U46" s="16"/>
      <c r="V46" s="16"/>
      <c r="W46" s="16"/>
      <c r="X46" s="16"/>
      <c r="Y46" s="16"/>
      <c r="Z46" s="16"/>
      <c r="AA46" s="16"/>
      <c r="AB46" s="16"/>
      <c r="AC46" s="16"/>
      <c r="AD46" s="16"/>
      <c r="AE46" s="16"/>
      <c r="AF46" s="16"/>
      <c r="AG46" s="16"/>
      <c r="AH46" s="16"/>
      <c r="AI46" s="16"/>
      <c r="AJ46" s="16"/>
      <c r="AK46" s="16"/>
    </row>
    <row r="47" spans="1:37" ht="55.2" customHeight="1" thickBot="1">
      <c r="A47" s="329"/>
      <c r="B47" s="328"/>
      <c r="C47" s="276"/>
      <c r="D47" s="270"/>
      <c r="E47" s="268"/>
      <c r="F47" s="5" t="s">
        <v>554</v>
      </c>
      <c r="H47" s="255"/>
      <c r="I47" s="349"/>
      <c r="J47" s="241"/>
      <c r="K47" s="239"/>
      <c r="L47" s="239"/>
      <c r="M47" s="39" t="s">
        <v>333</v>
      </c>
      <c r="N47" s="39" t="s">
        <v>436</v>
      </c>
      <c r="O47" s="192" t="s">
        <v>356</v>
      </c>
      <c r="P47" s="39"/>
      <c r="R47" s="16"/>
      <c r="S47" s="16"/>
      <c r="T47" s="16"/>
      <c r="U47" s="16"/>
      <c r="V47" s="16"/>
      <c r="W47" s="16"/>
      <c r="X47" s="16"/>
      <c r="Y47" s="16"/>
      <c r="Z47" s="16"/>
      <c r="AA47" s="16"/>
      <c r="AB47" s="16"/>
      <c r="AC47" s="16"/>
      <c r="AD47" s="16"/>
      <c r="AE47" s="16"/>
      <c r="AF47" s="16"/>
      <c r="AG47" s="16"/>
      <c r="AH47" s="16"/>
      <c r="AI47" s="16"/>
      <c r="AJ47" s="16"/>
      <c r="AK47" s="16"/>
    </row>
    <row r="48" spans="1:37" ht="42" customHeight="1" thickBot="1">
      <c r="A48" s="329"/>
      <c r="B48" s="328"/>
      <c r="C48" s="276"/>
      <c r="D48" s="269" t="s">
        <v>273</v>
      </c>
      <c r="E48" s="267" t="s">
        <v>833</v>
      </c>
      <c r="F48" s="5" t="s">
        <v>555</v>
      </c>
      <c r="H48" s="256"/>
      <c r="I48" s="349"/>
      <c r="J48" s="241"/>
      <c r="K48" s="239"/>
      <c r="L48" s="239"/>
      <c r="M48" s="39" t="s">
        <v>334</v>
      </c>
      <c r="N48" s="39" t="s">
        <v>437</v>
      </c>
      <c r="O48" s="191"/>
      <c r="P48" s="39"/>
      <c r="R48" s="16"/>
      <c r="S48" s="16"/>
      <c r="T48" s="16"/>
      <c r="U48" s="16"/>
      <c r="V48" s="16"/>
      <c r="W48" s="16"/>
      <c r="X48" s="16"/>
      <c r="Y48" s="16"/>
      <c r="Z48" s="16"/>
      <c r="AA48" s="16"/>
      <c r="AB48" s="16"/>
      <c r="AC48" s="16"/>
      <c r="AD48" s="16"/>
      <c r="AE48" s="16"/>
      <c r="AF48" s="16"/>
      <c r="AG48" s="16"/>
      <c r="AH48" s="16"/>
      <c r="AI48" s="16"/>
      <c r="AJ48" s="16"/>
      <c r="AK48" s="16"/>
    </row>
    <row r="49" spans="1:37" ht="42" customHeight="1" thickBot="1">
      <c r="A49" s="329"/>
      <c r="B49" s="328"/>
      <c r="C49" s="276"/>
      <c r="D49" s="270"/>
      <c r="E49" s="268"/>
      <c r="F49" s="4" t="s">
        <v>556</v>
      </c>
      <c r="H49" s="251" t="s">
        <v>552</v>
      </c>
      <c r="I49" s="349"/>
      <c r="J49" s="241"/>
      <c r="K49" s="239"/>
      <c r="L49" s="239"/>
      <c r="M49" s="105" t="s">
        <v>335</v>
      </c>
      <c r="N49" s="105" t="s">
        <v>438</v>
      </c>
      <c r="O49" s="191"/>
      <c r="P49" s="39"/>
      <c r="R49" s="16"/>
      <c r="S49" s="16"/>
      <c r="T49" s="16"/>
      <c r="U49" s="16"/>
      <c r="V49" s="16"/>
      <c r="W49" s="16"/>
      <c r="X49" s="16"/>
      <c r="Y49" s="16"/>
      <c r="Z49" s="16"/>
      <c r="AA49" s="16"/>
      <c r="AB49" s="16"/>
      <c r="AC49" s="16"/>
      <c r="AD49" s="16"/>
      <c r="AE49" s="16"/>
      <c r="AF49" s="16"/>
      <c r="AG49" s="16"/>
      <c r="AH49" s="16"/>
      <c r="AI49" s="16"/>
      <c r="AJ49" s="16"/>
      <c r="AK49" s="16"/>
    </row>
    <row r="50" spans="1:37" ht="42" customHeight="1" thickBot="1">
      <c r="A50" s="329"/>
      <c r="B50" s="328"/>
      <c r="C50" s="276"/>
      <c r="D50" s="269" t="s">
        <v>274</v>
      </c>
      <c r="E50" s="267" t="s">
        <v>692</v>
      </c>
      <c r="F50" s="4" t="s">
        <v>557</v>
      </c>
      <c r="H50" s="252"/>
      <c r="I50" s="349"/>
      <c r="J50" s="241"/>
      <c r="K50" s="239"/>
      <c r="L50" s="239"/>
      <c r="M50" s="105" t="s">
        <v>439</v>
      </c>
      <c r="N50" s="105"/>
      <c r="O50" s="191"/>
      <c r="P50" s="39"/>
      <c r="R50" s="16"/>
      <c r="S50" s="16"/>
      <c r="T50" s="16"/>
      <c r="U50" s="16"/>
      <c r="V50" s="16"/>
      <c r="W50" s="16"/>
      <c r="X50" s="16"/>
      <c r="Y50" s="16"/>
      <c r="Z50" s="16"/>
      <c r="AA50" s="16"/>
      <c r="AB50" s="16"/>
      <c r="AC50" s="16"/>
      <c r="AD50" s="16"/>
      <c r="AE50" s="16"/>
      <c r="AF50" s="16"/>
      <c r="AG50" s="16"/>
      <c r="AH50" s="16"/>
      <c r="AI50" s="16"/>
      <c r="AJ50" s="16"/>
      <c r="AK50" s="16"/>
    </row>
    <row r="51" spans="1:37" ht="42" customHeight="1" thickBot="1">
      <c r="A51" s="329"/>
      <c r="B51" s="328"/>
      <c r="C51" s="277"/>
      <c r="D51" s="270"/>
      <c r="E51" s="268"/>
      <c r="F51" s="1" t="s">
        <v>558</v>
      </c>
      <c r="H51" s="253"/>
      <c r="I51" s="350"/>
      <c r="J51" s="242"/>
      <c r="K51" s="240"/>
      <c r="L51" s="240"/>
      <c r="M51" s="106" t="s">
        <v>336</v>
      </c>
      <c r="N51" s="106"/>
      <c r="O51" s="193"/>
      <c r="P51" s="40"/>
      <c r="R51" s="16"/>
      <c r="S51" s="16"/>
      <c r="T51" s="16"/>
      <c r="U51" s="16"/>
      <c r="V51" s="16"/>
      <c r="W51" s="16"/>
      <c r="X51" s="16"/>
      <c r="Y51" s="16"/>
      <c r="Z51" s="16"/>
      <c r="AA51" s="16"/>
      <c r="AB51" s="16"/>
      <c r="AC51" s="16"/>
      <c r="AD51" s="16"/>
      <c r="AE51" s="16"/>
      <c r="AF51" s="16"/>
      <c r="AG51" s="16"/>
      <c r="AH51" s="16"/>
      <c r="AI51" s="16"/>
      <c r="AJ51" s="16"/>
      <c r="AK51" s="16"/>
    </row>
    <row r="52" spans="1:37" s="44" customFormat="1" ht="7.95" customHeight="1" thickBot="1">
      <c r="A52" s="329"/>
      <c r="B52" s="328"/>
      <c r="C52" s="32"/>
      <c r="D52" s="30"/>
      <c r="E52" s="208"/>
      <c r="F52" s="29"/>
      <c r="G52" s="29"/>
      <c r="H52" s="29"/>
      <c r="I52" s="59"/>
      <c r="J52" s="207"/>
      <c r="K52" s="211"/>
      <c r="L52" s="211"/>
      <c r="M52" s="29"/>
      <c r="N52" s="29"/>
      <c r="O52" s="195"/>
      <c r="P52" s="29"/>
      <c r="R52" s="68"/>
      <c r="S52" s="68"/>
      <c r="T52" s="68"/>
      <c r="U52" s="68"/>
      <c r="V52" s="68"/>
      <c r="W52" s="68"/>
      <c r="X52" s="68"/>
      <c r="Y52" s="68"/>
      <c r="Z52" s="68"/>
      <c r="AA52" s="68"/>
      <c r="AB52" s="68"/>
      <c r="AC52" s="68"/>
      <c r="AD52" s="68"/>
      <c r="AE52" s="68"/>
      <c r="AF52" s="68"/>
      <c r="AG52" s="68"/>
      <c r="AH52" s="68"/>
      <c r="AI52" s="68"/>
      <c r="AJ52" s="68"/>
      <c r="AK52" s="68"/>
    </row>
    <row r="53" spans="1:37" ht="42" customHeight="1" thickBot="1">
      <c r="A53" s="329"/>
      <c r="B53" s="328"/>
      <c r="C53" s="275">
        <f>C46+1</f>
        <v>8</v>
      </c>
      <c r="D53" s="269" t="s">
        <v>319</v>
      </c>
      <c r="E53" s="271" t="s">
        <v>834</v>
      </c>
      <c r="F53" s="5" t="s">
        <v>559</v>
      </c>
      <c r="H53" s="254" t="s">
        <v>626</v>
      </c>
      <c r="I53" s="348" t="s">
        <v>539</v>
      </c>
      <c r="J53" s="203" t="s">
        <v>873</v>
      </c>
      <c r="K53" s="238"/>
      <c r="L53" s="238"/>
      <c r="M53" s="105" t="s">
        <v>378</v>
      </c>
      <c r="N53" s="105" t="s">
        <v>51</v>
      </c>
      <c r="O53" s="191"/>
      <c r="P53" s="39"/>
      <c r="R53" s="16"/>
      <c r="S53" s="16"/>
      <c r="T53" s="16"/>
      <c r="U53" s="16"/>
      <c r="V53" s="16"/>
      <c r="W53" s="16"/>
      <c r="X53" s="16"/>
      <c r="Y53" s="16"/>
      <c r="Z53" s="16"/>
      <c r="AA53" s="16"/>
      <c r="AB53" s="16"/>
      <c r="AC53" s="16"/>
      <c r="AD53" s="16"/>
      <c r="AE53" s="16"/>
      <c r="AF53" s="16"/>
      <c r="AG53" s="16"/>
      <c r="AH53" s="16"/>
      <c r="AI53" s="16"/>
      <c r="AJ53" s="16"/>
      <c r="AK53" s="16"/>
    </row>
    <row r="54" spans="1:37" ht="42" customHeight="1" thickBot="1">
      <c r="A54" s="329"/>
      <c r="B54" s="328"/>
      <c r="C54" s="276"/>
      <c r="D54" s="270"/>
      <c r="E54" s="268"/>
      <c r="F54" s="5" t="s">
        <v>554</v>
      </c>
      <c r="H54" s="255"/>
      <c r="I54" s="349"/>
      <c r="J54" s="241"/>
      <c r="K54" s="239"/>
      <c r="L54" s="239"/>
      <c r="M54" s="105" t="s">
        <v>337</v>
      </c>
      <c r="N54" s="105" t="s">
        <v>440</v>
      </c>
      <c r="O54" s="191"/>
      <c r="P54" s="39"/>
      <c r="R54" s="16"/>
      <c r="S54" s="16"/>
      <c r="T54" s="16"/>
      <c r="U54" s="16"/>
      <c r="V54" s="16"/>
      <c r="W54" s="16"/>
      <c r="X54" s="16"/>
      <c r="Y54" s="16"/>
      <c r="Z54" s="16"/>
      <c r="AA54" s="16"/>
      <c r="AB54" s="16"/>
      <c r="AC54" s="16"/>
      <c r="AD54" s="16"/>
      <c r="AE54" s="16"/>
      <c r="AF54" s="16"/>
      <c r="AG54" s="16"/>
      <c r="AH54" s="16"/>
      <c r="AI54" s="16"/>
      <c r="AJ54" s="16"/>
      <c r="AK54" s="16"/>
    </row>
    <row r="55" spans="1:37" ht="42" customHeight="1" thickBot="1">
      <c r="A55" s="329"/>
      <c r="B55" s="328"/>
      <c r="C55" s="276"/>
      <c r="D55" s="269" t="s">
        <v>320</v>
      </c>
      <c r="E55" s="267" t="s">
        <v>835</v>
      </c>
      <c r="F55" s="5" t="s">
        <v>555</v>
      </c>
      <c r="H55" s="256"/>
      <c r="I55" s="349"/>
      <c r="J55" s="241"/>
      <c r="K55" s="239"/>
      <c r="L55" s="239"/>
      <c r="M55" s="39" t="s">
        <v>72</v>
      </c>
      <c r="N55" s="39" t="s">
        <v>441</v>
      </c>
      <c r="O55" s="191"/>
      <c r="P55" s="39"/>
      <c r="R55" s="16"/>
      <c r="S55" s="16"/>
      <c r="T55" s="16"/>
      <c r="U55" s="16"/>
      <c r="V55" s="16"/>
      <c r="W55" s="16"/>
      <c r="X55" s="16"/>
      <c r="Y55" s="16"/>
      <c r="Z55" s="16"/>
      <c r="AA55" s="16"/>
      <c r="AB55" s="16"/>
      <c r="AC55" s="16"/>
      <c r="AD55" s="16"/>
      <c r="AE55" s="16"/>
      <c r="AF55" s="16"/>
      <c r="AG55" s="16"/>
      <c r="AH55" s="16"/>
      <c r="AI55" s="16"/>
      <c r="AJ55" s="16"/>
      <c r="AK55" s="16"/>
    </row>
    <row r="56" spans="1:37" ht="42" customHeight="1" thickBot="1">
      <c r="A56" s="329"/>
      <c r="B56" s="328"/>
      <c r="C56" s="276"/>
      <c r="D56" s="270"/>
      <c r="E56" s="268"/>
      <c r="F56" s="4" t="s">
        <v>556</v>
      </c>
      <c r="H56" s="251" t="s">
        <v>552</v>
      </c>
      <c r="I56" s="349"/>
      <c r="J56" s="241"/>
      <c r="K56" s="239"/>
      <c r="L56" s="239"/>
      <c r="M56" s="39" t="s">
        <v>338</v>
      </c>
      <c r="N56" s="39" t="s">
        <v>442</v>
      </c>
      <c r="O56" s="191"/>
      <c r="P56" s="39"/>
      <c r="R56" s="16"/>
      <c r="S56" s="16"/>
      <c r="T56" s="16"/>
      <c r="U56" s="16"/>
      <c r="V56" s="16"/>
      <c r="W56" s="16"/>
      <c r="X56" s="16"/>
      <c r="Y56" s="16"/>
      <c r="Z56" s="16"/>
      <c r="AA56" s="16"/>
      <c r="AB56" s="16"/>
      <c r="AC56" s="16"/>
      <c r="AD56" s="16"/>
      <c r="AE56" s="16"/>
      <c r="AF56" s="16"/>
      <c r="AG56" s="16"/>
      <c r="AH56" s="16"/>
      <c r="AI56" s="16"/>
      <c r="AJ56" s="16"/>
      <c r="AK56" s="16"/>
    </row>
    <row r="57" spans="1:37" ht="42" customHeight="1" thickBot="1">
      <c r="A57" s="329"/>
      <c r="B57" s="328"/>
      <c r="C57" s="276"/>
      <c r="D57" s="269" t="s">
        <v>321</v>
      </c>
      <c r="E57" s="267" t="s">
        <v>693</v>
      </c>
      <c r="F57" s="4" t="s">
        <v>557</v>
      </c>
      <c r="H57" s="252"/>
      <c r="I57" s="349"/>
      <c r="J57" s="241"/>
      <c r="K57" s="239"/>
      <c r="L57" s="239"/>
      <c r="M57" s="39" t="s">
        <v>339</v>
      </c>
      <c r="N57" s="39" t="s">
        <v>443</v>
      </c>
      <c r="O57" s="191"/>
      <c r="P57" s="39"/>
      <c r="R57" s="16"/>
      <c r="S57" s="16"/>
      <c r="T57" s="16"/>
      <c r="U57" s="16"/>
      <c r="V57" s="16"/>
      <c r="W57" s="16"/>
      <c r="X57" s="16"/>
      <c r="Y57" s="16"/>
      <c r="Z57" s="16"/>
      <c r="AA57" s="16"/>
      <c r="AB57" s="16"/>
      <c r="AC57" s="16"/>
      <c r="AD57" s="16"/>
      <c r="AE57" s="16"/>
      <c r="AF57" s="16"/>
      <c r="AG57" s="16"/>
      <c r="AH57" s="16"/>
      <c r="AI57" s="16"/>
      <c r="AJ57" s="16"/>
      <c r="AK57" s="16"/>
    </row>
    <row r="58" spans="1:37" ht="42" customHeight="1" thickBot="1">
      <c r="A58" s="329"/>
      <c r="B58" s="328"/>
      <c r="C58" s="277"/>
      <c r="D58" s="269"/>
      <c r="E58" s="268"/>
      <c r="F58" s="1" t="s">
        <v>558</v>
      </c>
      <c r="H58" s="253"/>
      <c r="I58" s="350"/>
      <c r="J58" s="242"/>
      <c r="K58" s="240"/>
      <c r="L58" s="240"/>
      <c r="M58" s="40" t="s">
        <v>340</v>
      </c>
      <c r="N58" s="40" t="s">
        <v>231</v>
      </c>
      <c r="O58" s="193"/>
      <c r="P58" s="40"/>
      <c r="R58" s="16"/>
      <c r="S58" s="16"/>
      <c r="T58" s="16"/>
      <c r="U58" s="16"/>
      <c r="V58" s="16"/>
      <c r="W58" s="16"/>
      <c r="X58" s="16"/>
      <c r="Y58" s="16"/>
      <c r="Z58" s="16"/>
      <c r="AA58" s="16"/>
      <c r="AB58" s="16"/>
      <c r="AC58" s="16"/>
      <c r="AD58" s="16"/>
      <c r="AE58" s="16"/>
      <c r="AF58" s="16"/>
      <c r="AG58" s="16"/>
      <c r="AH58" s="16"/>
      <c r="AI58" s="16"/>
      <c r="AJ58" s="16"/>
      <c r="AK58" s="16"/>
    </row>
    <row r="59" spans="1:37" s="44" customFormat="1" ht="7.95" customHeight="1" thickBot="1">
      <c r="A59" s="329"/>
      <c r="B59" s="328"/>
      <c r="C59" s="32"/>
      <c r="D59" s="30"/>
      <c r="E59" s="208"/>
      <c r="F59" s="29"/>
      <c r="G59" s="29"/>
      <c r="H59" s="29"/>
      <c r="I59" s="59"/>
      <c r="J59" s="207"/>
      <c r="K59" s="211"/>
      <c r="L59" s="211"/>
      <c r="M59" s="29"/>
      <c r="N59" s="29"/>
      <c r="O59" s="195"/>
      <c r="P59" s="29"/>
      <c r="R59" s="68"/>
      <c r="S59" s="68"/>
      <c r="T59" s="68"/>
      <c r="U59" s="68"/>
      <c r="V59" s="68"/>
      <c r="W59" s="68"/>
      <c r="X59" s="68"/>
      <c r="Y59" s="68"/>
      <c r="Z59" s="68"/>
      <c r="AA59" s="68"/>
      <c r="AB59" s="68"/>
      <c r="AC59" s="68"/>
      <c r="AD59" s="68"/>
      <c r="AE59" s="68"/>
      <c r="AF59" s="68"/>
      <c r="AG59" s="68"/>
      <c r="AH59" s="68"/>
      <c r="AI59" s="68"/>
      <c r="AJ59" s="68"/>
      <c r="AK59" s="68"/>
    </row>
    <row r="60" spans="1:37" ht="42" customHeight="1" thickBot="1">
      <c r="A60" s="339"/>
      <c r="B60" s="340"/>
      <c r="C60" s="275">
        <f>C53+1</f>
        <v>9</v>
      </c>
      <c r="D60" s="269" t="s">
        <v>496</v>
      </c>
      <c r="E60" s="278" t="s">
        <v>860</v>
      </c>
      <c r="F60" s="5" t="s">
        <v>559</v>
      </c>
      <c r="H60" s="254" t="s">
        <v>626</v>
      </c>
      <c r="I60" s="348" t="s">
        <v>539</v>
      </c>
      <c r="J60" s="203" t="s">
        <v>878</v>
      </c>
      <c r="K60" s="238"/>
      <c r="L60" s="238"/>
      <c r="M60" s="39" t="s">
        <v>341</v>
      </c>
      <c r="N60" s="39" t="s">
        <v>232</v>
      </c>
      <c r="O60" s="191"/>
      <c r="P60" s="39"/>
      <c r="R60" s="16"/>
      <c r="S60" s="16"/>
      <c r="T60" s="16"/>
      <c r="U60" s="16"/>
      <c r="V60" s="16"/>
      <c r="W60" s="16"/>
      <c r="X60" s="16"/>
      <c r="Y60" s="16"/>
      <c r="Z60" s="16"/>
      <c r="AA60" s="16"/>
      <c r="AB60" s="16"/>
      <c r="AC60" s="16"/>
      <c r="AD60" s="16"/>
      <c r="AE60" s="16"/>
      <c r="AF60" s="16"/>
      <c r="AG60" s="16"/>
      <c r="AH60" s="16"/>
      <c r="AI60" s="16"/>
      <c r="AJ60" s="16"/>
      <c r="AK60" s="16"/>
    </row>
    <row r="61" spans="1:37" ht="42" customHeight="1" thickBot="1">
      <c r="A61" s="339"/>
      <c r="B61" s="340"/>
      <c r="C61" s="276"/>
      <c r="D61" s="269"/>
      <c r="E61" s="279"/>
      <c r="F61" s="5" t="s">
        <v>554</v>
      </c>
      <c r="H61" s="255"/>
      <c r="I61" s="349"/>
      <c r="J61" s="241"/>
      <c r="K61" s="239"/>
      <c r="L61" s="239"/>
      <c r="M61" s="39" t="s">
        <v>342</v>
      </c>
      <c r="N61" s="39" t="s">
        <v>233</v>
      </c>
      <c r="O61" s="191"/>
      <c r="P61" s="39"/>
      <c r="R61" s="16"/>
      <c r="S61" s="16"/>
      <c r="T61" s="16"/>
      <c r="U61" s="16"/>
      <c r="V61" s="16"/>
      <c r="W61" s="16"/>
      <c r="X61" s="16"/>
      <c r="Y61" s="16"/>
      <c r="Z61" s="16"/>
      <c r="AA61" s="16"/>
      <c r="AB61" s="16"/>
      <c r="AC61" s="16"/>
      <c r="AD61" s="16"/>
      <c r="AE61" s="16"/>
      <c r="AF61" s="16"/>
      <c r="AG61" s="16"/>
      <c r="AH61" s="16"/>
      <c r="AI61" s="16"/>
      <c r="AJ61" s="16"/>
      <c r="AK61" s="16"/>
    </row>
    <row r="62" spans="1:37" ht="42" customHeight="1" thickBot="1">
      <c r="A62" s="339"/>
      <c r="B62" s="340"/>
      <c r="C62" s="276"/>
      <c r="D62" s="269" t="s">
        <v>497</v>
      </c>
      <c r="E62" s="280" t="s">
        <v>540</v>
      </c>
      <c r="F62" s="5" t="s">
        <v>555</v>
      </c>
      <c r="H62" s="256"/>
      <c r="I62" s="349"/>
      <c r="J62" s="241"/>
      <c r="K62" s="239"/>
      <c r="L62" s="239"/>
      <c r="M62" s="39" t="s">
        <v>343</v>
      </c>
      <c r="N62" s="39"/>
      <c r="O62" s="191"/>
      <c r="P62" s="39"/>
      <c r="R62" s="16"/>
      <c r="S62" s="16"/>
      <c r="T62" s="16"/>
      <c r="U62" s="16"/>
      <c r="V62" s="16"/>
      <c r="W62" s="16"/>
      <c r="X62" s="16"/>
      <c r="Y62" s="16"/>
      <c r="Z62" s="16"/>
      <c r="AA62" s="16"/>
      <c r="AB62" s="16"/>
      <c r="AC62" s="16"/>
      <c r="AD62" s="16"/>
      <c r="AE62" s="16"/>
      <c r="AF62" s="16"/>
      <c r="AG62" s="16"/>
      <c r="AH62" s="16"/>
      <c r="AI62" s="16"/>
      <c r="AJ62" s="16"/>
      <c r="AK62" s="16"/>
    </row>
    <row r="63" spans="1:37" ht="42" customHeight="1" thickBot="1">
      <c r="A63" s="339"/>
      <c r="B63" s="340"/>
      <c r="C63" s="276"/>
      <c r="D63" s="269"/>
      <c r="E63" s="281"/>
      <c r="F63" s="4" t="s">
        <v>556</v>
      </c>
      <c r="H63" s="251" t="s">
        <v>552</v>
      </c>
      <c r="I63" s="349"/>
      <c r="J63" s="241"/>
      <c r="K63" s="239"/>
      <c r="L63" s="239"/>
      <c r="M63" s="39" t="s">
        <v>344</v>
      </c>
      <c r="N63" s="39"/>
      <c r="O63" s="191"/>
      <c r="P63" s="39"/>
      <c r="R63" s="16"/>
      <c r="S63" s="16"/>
      <c r="T63" s="16"/>
      <c r="U63" s="16"/>
      <c r="V63" s="16"/>
      <c r="W63" s="16"/>
      <c r="X63" s="16"/>
      <c r="Y63" s="16"/>
      <c r="Z63" s="16"/>
      <c r="AA63" s="16"/>
      <c r="AB63" s="16"/>
      <c r="AC63" s="16"/>
      <c r="AD63" s="16"/>
      <c r="AE63" s="16"/>
      <c r="AF63" s="16"/>
      <c r="AG63" s="16"/>
      <c r="AH63" s="16"/>
      <c r="AI63" s="16"/>
      <c r="AJ63" s="16"/>
      <c r="AK63" s="16"/>
    </row>
    <row r="64" spans="1:37" ht="42" customHeight="1" thickBot="1">
      <c r="A64" s="339"/>
      <c r="B64" s="340"/>
      <c r="C64" s="276"/>
      <c r="D64" s="269" t="s">
        <v>498</v>
      </c>
      <c r="E64" s="280" t="s">
        <v>694</v>
      </c>
      <c r="F64" s="4" t="s">
        <v>557</v>
      </c>
      <c r="H64" s="252"/>
      <c r="I64" s="349"/>
      <c r="J64" s="241"/>
      <c r="K64" s="239"/>
      <c r="L64" s="239"/>
      <c r="M64" s="39"/>
      <c r="N64" s="39"/>
      <c r="O64" s="191"/>
      <c r="P64" s="39"/>
      <c r="R64" s="16"/>
      <c r="S64" s="16"/>
      <c r="T64" s="16"/>
      <c r="U64" s="16"/>
      <c r="V64" s="16"/>
      <c r="W64" s="16"/>
      <c r="X64" s="16"/>
      <c r="Y64" s="16"/>
      <c r="Z64" s="16"/>
      <c r="AA64" s="16"/>
      <c r="AB64" s="16"/>
      <c r="AC64" s="16"/>
      <c r="AD64" s="16"/>
      <c r="AE64" s="16"/>
      <c r="AF64" s="16"/>
      <c r="AG64" s="16"/>
      <c r="AH64" s="16"/>
      <c r="AI64" s="16"/>
      <c r="AJ64" s="16"/>
      <c r="AK64" s="16"/>
    </row>
    <row r="65" spans="1:37" ht="42" customHeight="1" thickBot="1">
      <c r="A65" s="341"/>
      <c r="B65" s="342"/>
      <c r="C65" s="277"/>
      <c r="D65" s="269"/>
      <c r="E65" s="284"/>
      <c r="F65" s="1" t="s">
        <v>558</v>
      </c>
      <c r="H65" s="253"/>
      <c r="I65" s="350"/>
      <c r="J65" s="242"/>
      <c r="K65" s="240"/>
      <c r="L65" s="240"/>
      <c r="M65" s="40"/>
      <c r="N65" s="40"/>
      <c r="O65" s="193"/>
      <c r="P65" s="40"/>
      <c r="R65" s="16"/>
      <c r="S65" s="16"/>
      <c r="T65" s="16"/>
      <c r="U65" s="16"/>
      <c r="V65" s="16"/>
      <c r="W65" s="16"/>
      <c r="X65" s="16"/>
      <c r="Y65" s="16"/>
      <c r="Z65" s="16"/>
      <c r="AA65" s="16"/>
      <c r="AB65" s="16"/>
      <c r="AC65" s="16"/>
      <c r="AD65" s="16"/>
      <c r="AE65" s="16"/>
      <c r="AF65" s="16"/>
      <c r="AG65" s="16"/>
      <c r="AH65" s="16"/>
      <c r="AI65" s="16"/>
      <c r="AJ65" s="16"/>
      <c r="AK65" s="16"/>
    </row>
    <row r="66" spans="1:37" s="44" customFormat="1" ht="7.95" customHeight="1" thickBot="1">
      <c r="A66" s="34"/>
      <c r="B66" s="34"/>
      <c r="C66" s="32"/>
      <c r="D66" s="30"/>
      <c r="E66" s="208"/>
      <c r="F66" s="29"/>
      <c r="G66" s="29"/>
      <c r="H66" s="29"/>
      <c r="I66" s="59"/>
      <c r="J66" s="207"/>
      <c r="K66" s="211"/>
      <c r="L66" s="211"/>
      <c r="M66" s="29"/>
      <c r="N66" s="29"/>
      <c r="O66" s="195"/>
      <c r="P66" s="29"/>
      <c r="R66" s="68"/>
      <c r="S66" s="68"/>
      <c r="T66" s="68"/>
      <c r="U66" s="68"/>
      <c r="V66" s="68"/>
      <c r="W66" s="68"/>
      <c r="X66" s="68"/>
      <c r="Y66" s="68"/>
      <c r="Z66" s="68"/>
      <c r="AA66" s="68"/>
      <c r="AB66" s="68"/>
      <c r="AC66" s="68"/>
      <c r="AD66" s="68"/>
      <c r="AE66" s="68"/>
      <c r="AF66" s="68"/>
      <c r="AG66" s="68"/>
      <c r="AH66" s="68"/>
      <c r="AI66" s="68"/>
      <c r="AJ66" s="68"/>
      <c r="AK66" s="68"/>
    </row>
    <row r="67" spans="1:37" ht="42" customHeight="1" thickBot="1">
      <c r="A67" s="261" t="s">
        <v>410</v>
      </c>
      <c r="B67" s="262"/>
      <c r="C67" s="275">
        <f>C60+1</f>
        <v>10</v>
      </c>
      <c r="D67" s="269" t="s">
        <v>322</v>
      </c>
      <c r="E67" s="271" t="s">
        <v>836</v>
      </c>
      <c r="F67" s="5" t="s">
        <v>559</v>
      </c>
      <c r="H67" s="254" t="s">
        <v>626</v>
      </c>
      <c r="I67" s="348" t="s">
        <v>539</v>
      </c>
      <c r="J67" s="246" t="s">
        <v>825</v>
      </c>
      <c r="K67" s="238"/>
      <c r="L67" s="238"/>
      <c r="M67" s="39" t="s">
        <v>73</v>
      </c>
      <c r="N67" s="39" t="s">
        <v>74</v>
      </c>
      <c r="O67" s="191"/>
      <c r="P67" s="39"/>
      <c r="R67" s="16"/>
      <c r="S67" s="16"/>
      <c r="T67" s="16"/>
      <c r="U67" s="16"/>
      <c r="V67" s="16"/>
      <c r="W67" s="16"/>
      <c r="X67" s="16"/>
      <c r="Y67" s="16"/>
      <c r="Z67" s="16"/>
      <c r="AA67" s="16"/>
      <c r="AB67" s="16"/>
      <c r="AC67" s="16"/>
      <c r="AD67" s="16"/>
      <c r="AE67" s="16"/>
      <c r="AF67" s="16"/>
      <c r="AG67" s="16"/>
      <c r="AH67" s="16"/>
      <c r="AI67" s="16"/>
      <c r="AJ67" s="16"/>
      <c r="AK67" s="16"/>
    </row>
    <row r="68" spans="1:37" ht="70.95" customHeight="1" thickBot="1">
      <c r="A68" s="263"/>
      <c r="B68" s="264"/>
      <c r="C68" s="276"/>
      <c r="D68" s="270"/>
      <c r="E68" s="330"/>
      <c r="F68" s="5" t="s">
        <v>554</v>
      </c>
      <c r="H68" s="255"/>
      <c r="I68" s="349"/>
      <c r="J68" s="247"/>
      <c r="K68" s="239"/>
      <c r="L68" s="239"/>
      <c r="M68" s="39" t="s">
        <v>346</v>
      </c>
      <c r="N68" s="39" t="s">
        <v>347</v>
      </c>
      <c r="O68" s="191"/>
      <c r="P68" s="39"/>
      <c r="R68" s="16"/>
      <c r="S68" s="16"/>
      <c r="T68" s="16"/>
      <c r="U68" s="16"/>
      <c r="V68" s="16"/>
      <c r="W68" s="16"/>
      <c r="X68" s="16"/>
      <c r="Y68" s="16"/>
      <c r="Z68" s="16"/>
      <c r="AA68" s="16"/>
      <c r="AB68" s="16"/>
      <c r="AC68" s="16"/>
      <c r="AD68" s="16"/>
      <c r="AE68" s="16"/>
      <c r="AF68" s="16"/>
      <c r="AG68" s="16"/>
      <c r="AH68" s="16"/>
      <c r="AI68" s="16"/>
      <c r="AJ68" s="16"/>
      <c r="AK68" s="16"/>
    </row>
    <row r="69" spans="1:37" ht="42" customHeight="1" thickBot="1">
      <c r="A69" s="263"/>
      <c r="B69" s="264"/>
      <c r="C69" s="276"/>
      <c r="D69" s="269" t="s">
        <v>323</v>
      </c>
      <c r="E69" s="267" t="s">
        <v>530</v>
      </c>
      <c r="F69" s="5" t="s">
        <v>555</v>
      </c>
      <c r="H69" s="256"/>
      <c r="I69" s="349"/>
      <c r="J69" s="243"/>
      <c r="K69" s="239"/>
      <c r="L69" s="239"/>
      <c r="M69" s="39" t="s">
        <v>348</v>
      </c>
      <c r="N69" s="105" t="s">
        <v>234</v>
      </c>
      <c r="O69" s="191"/>
      <c r="P69" s="39"/>
      <c r="R69" s="16"/>
      <c r="S69" s="16"/>
      <c r="T69" s="16"/>
      <c r="U69" s="16"/>
      <c r="V69" s="16"/>
      <c r="W69" s="16"/>
      <c r="X69" s="16"/>
      <c r="Y69" s="16"/>
      <c r="Z69" s="16"/>
      <c r="AA69" s="16"/>
      <c r="AB69" s="16"/>
      <c r="AC69" s="16"/>
      <c r="AD69" s="16"/>
      <c r="AE69" s="16"/>
      <c r="AF69" s="16"/>
      <c r="AG69" s="16"/>
      <c r="AH69" s="16"/>
      <c r="AI69" s="16"/>
      <c r="AJ69" s="16"/>
      <c r="AK69" s="16"/>
    </row>
    <row r="70" spans="1:37" ht="42" customHeight="1" thickBot="1">
      <c r="A70" s="263"/>
      <c r="B70" s="264"/>
      <c r="C70" s="276"/>
      <c r="D70" s="270"/>
      <c r="E70" s="268"/>
      <c r="F70" s="4" t="s">
        <v>556</v>
      </c>
      <c r="H70" s="251" t="s">
        <v>552</v>
      </c>
      <c r="I70" s="349"/>
      <c r="J70" s="244"/>
      <c r="K70" s="239"/>
      <c r="L70" s="239"/>
      <c r="M70" s="39" t="s">
        <v>349</v>
      </c>
      <c r="N70" s="105" t="s">
        <v>75</v>
      </c>
      <c r="O70" s="191"/>
      <c r="P70" s="39"/>
      <c r="R70" s="16"/>
      <c r="S70" s="16"/>
      <c r="T70" s="16"/>
      <c r="U70" s="16"/>
      <c r="V70" s="16"/>
      <c r="W70" s="16"/>
      <c r="X70" s="16"/>
      <c r="Y70" s="16"/>
      <c r="Z70" s="16"/>
      <c r="AA70" s="16"/>
      <c r="AB70" s="16"/>
      <c r="AC70" s="16"/>
      <c r="AD70" s="16"/>
      <c r="AE70" s="16"/>
      <c r="AF70" s="16"/>
      <c r="AG70" s="16"/>
      <c r="AH70" s="16"/>
      <c r="AI70" s="16"/>
      <c r="AJ70" s="16"/>
      <c r="AK70" s="16"/>
    </row>
    <row r="71" spans="1:37" ht="42" customHeight="1" thickBot="1">
      <c r="A71" s="263"/>
      <c r="B71" s="264"/>
      <c r="C71" s="276"/>
      <c r="D71" s="269" t="s">
        <v>324</v>
      </c>
      <c r="E71" s="267" t="s">
        <v>837</v>
      </c>
      <c r="F71" s="4" t="s">
        <v>557</v>
      </c>
      <c r="H71" s="252"/>
      <c r="I71" s="349"/>
      <c r="J71" s="244"/>
      <c r="K71" s="239"/>
      <c r="L71" s="239"/>
      <c r="M71" s="39" t="s">
        <v>19</v>
      </c>
      <c r="N71" s="39" t="s">
        <v>227</v>
      </c>
      <c r="O71" s="191"/>
      <c r="P71" s="39"/>
      <c r="R71" s="16"/>
      <c r="S71" s="16"/>
      <c r="T71" s="16"/>
      <c r="U71" s="16"/>
      <c r="V71" s="16"/>
      <c r="W71" s="16"/>
      <c r="X71" s="16"/>
      <c r="Y71" s="16"/>
      <c r="Z71" s="16"/>
      <c r="AA71" s="16"/>
      <c r="AB71" s="16"/>
      <c r="AC71" s="16"/>
      <c r="AD71" s="16"/>
      <c r="AE71" s="16"/>
      <c r="AF71" s="16"/>
      <c r="AG71" s="16"/>
      <c r="AH71" s="16"/>
      <c r="AI71" s="16"/>
      <c r="AJ71" s="16"/>
      <c r="AK71" s="16"/>
    </row>
    <row r="72" spans="1:37" ht="42" customHeight="1" thickBot="1">
      <c r="A72" s="263"/>
      <c r="B72" s="264"/>
      <c r="C72" s="277"/>
      <c r="D72" s="270"/>
      <c r="E72" s="268"/>
      <c r="F72" s="1" t="s">
        <v>558</v>
      </c>
      <c r="H72" s="253"/>
      <c r="I72" s="350"/>
      <c r="J72" s="245"/>
      <c r="K72" s="240"/>
      <c r="L72" s="240"/>
      <c r="M72" s="106" t="s">
        <v>53</v>
      </c>
      <c r="N72" s="40" t="s">
        <v>228</v>
      </c>
      <c r="O72" s="196"/>
      <c r="P72" s="40"/>
      <c r="R72" s="16"/>
      <c r="S72" s="16"/>
      <c r="T72" s="16"/>
      <c r="U72" s="16"/>
      <c r="V72" s="16"/>
      <c r="W72" s="16"/>
      <c r="X72" s="16"/>
      <c r="Y72" s="16"/>
      <c r="Z72" s="16"/>
      <c r="AA72" s="16"/>
      <c r="AB72" s="16"/>
      <c r="AC72" s="16"/>
      <c r="AD72" s="16"/>
      <c r="AE72" s="16"/>
      <c r="AF72" s="16"/>
      <c r="AG72" s="16"/>
      <c r="AH72" s="16"/>
      <c r="AI72" s="16"/>
      <c r="AJ72" s="16"/>
      <c r="AK72" s="16"/>
    </row>
    <row r="73" spans="1:37" s="44" customFormat="1" ht="7.95" customHeight="1" thickBot="1">
      <c r="A73" s="263"/>
      <c r="B73" s="264"/>
      <c r="C73" s="32"/>
      <c r="D73" s="30"/>
      <c r="E73" s="208"/>
      <c r="F73" s="29"/>
      <c r="G73" s="29"/>
      <c r="H73" s="29"/>
      <c r="I73" s="59"/>
      <c r="J73" s="207"/>
      <c r="K73" s="211"/>
      <c r="L73" s="211"/>
      <c r="M73" s="29"/>
      <c r="N73" s="29"/>
      <c r="O73" s="195"/>
      <c r="P73" s="29"/>
      <c r="R73" s="68"/>
      <c r="S73" s="68"/>
      <c r="T73" s="68"/>
      <c r="U73" s="68"/>
      <c r="V73" s="68"/>
      <c r="W73" s="68"/>
      <c r="X73" s="68"/>
      <c r="Y73" s="68"/>
      <c r="Z73" s="68"/>
      <c r="AA73" s="68"/>
      <c r="AB73" s="68"/>
      <c r="AC73" s="68"/>
      <c r="AD73" s="68"/>
      <c r="AE73" s="68"/>
      <c r="AF73" s="68"/>
      <c r="AG73" s="68"/>
      <c r="AH73" s="68"/>
      <c r="AI73" s="68"/>
      <c r="AJ73" s="68"/>
      <c r="AK73" s="68"/>
    </row>
    <row r="74" spans="1:37" ht="42" customHeight="1" thickBot="1">
      <c r="A74" s="263"/>
      <c r="B74" s="264"/>
      <c r="C74" s="275">
        <f>C67+1</f>
        <v>11</v>
      </c>
      <c r="D74" s="269" t="s">
        <v>414</v>
      </c>
      <c r="E74" s="271" t="s">
        <v>838</v>
      </c>
      <c r="F74" s="5" t="s">
        <v>559</v>
      </c>
      <c r="H74" s="254" t="s">
        <v>626</v>
      </c>
      <c r="I74" s="348" t="s">
        <v>539</v>
      </c>
      <c r="J74" s="203" t="s">
        <v>806</v>
      </c>
      <c r="K74" s="238"/>
      <c r="L74" s="238"/>
      <c r="M74" s="105" t="s">
        <v>20</v>
      </c>
      <c r="N74" s="39"/>
      <c r="O74" s="191"/>
      <c r="P74" s="39"/>
      <c r="R74" s="16"/>
      <c r="S74" s="16"/>
      <c r="T74" s="16"/>
      <c r="U74" s="16"/>
      <c r="V74" s="16"/>
      <c r="W74" s="16"/>
      <c r="X74" s="16"/>
      <c r="Y74" s="16"/>
      <c r="Z74" s="16"/>
      <c r="AA74" s="16"/>
      <c r="AB74" s="16"/>
      <c r="AC74" s="16"/>
      <c r="AD74" s="16"/>
      <c r="AE74" s="16"/>
      <c r="AF74" s="16"/>
      <c r="AG74" s="16"/>
      <c r="AH74" s="16"/>
      <c r="AI74" s="16"/>
      <c r="AJ74" s="16"/>
      <c r="AK74" s="16"/>
    </row>
    <row r="75" spans="1:37" ht="42" customHeight="1" thickBot="1">
      <c r="A75" s="263"/>
      <c r="B75" s="264"/>
      <c r="C75" s="276"/>
      <c r="D75" s="270"/>
      <c r="E75" s="268"/>
      <c r="F75" s="5" t="s">
        <v>554</v>
      </c>
      <c r="H75" s="255"/>
      <c r="I75" s="349"/>
      <c r="J75" s="241"/>
      <c r="K75" s="239"/>
      <c r="L75" s="239"/>
      <c r="M75" s="105" t="s">
        <v>230</v>
      </c>
      <c r="N75" s="39"/>
      <c r="O75" s="191"/>
      <c r="P75" s="39"/>
      <c r="R75" s="16"/>
      <c r="S75" s="16"/>
      <c r="T75" s="16"/>
      <c r="U75" s="16"/>
      <c r="V75" s="16"/>
      <c r="W75" s="16"/>
      <c r="X75" s="16"/>
      <c r="Y75" s="16"/>
      <c r="Z75" s="16"/>
      <c r="AA75" s="16"/>
      <c r="AB75" s="16"/>
      <c r="AC75" s="16"/>
      <c r="AD75" s="16"/>
      <c r="AE75" s="16"/>
      <c r="AF75" s="16"/>
      <c r="AG75" s="16"/>
      <c r="AH75" s="16"/>
      <c r="AI75" s="16"/>
      <c r="AJ75" s="16"/>
      <c r="AK75" s="16"/>
    </row>
    <row r="76" spans="1:37" ht="42" customHeight="1" thickBot="1">
      <c r="A76" s="263"/>
      <c r="B76" s="264"/>
      <c r="C76" s="276"/>
      <c r="D76" s="269" t="s">
        <v>415</v>
      </c>
      <c r="E76" s="271" t="s">
        <v>550</v>
      </c>
      <c r="F76" s="5" t="s">
        <v>555</v>
      </c>
      <c r="H76" s="256"/>
      <c r="I76" s="349"/>
      <c r="J76" s="241"/>
      <c r="K76" s="239"/>
      <c r="L76" s="239"/>
      <c r="M76" s="105" t="s">
        <v>137</v>
      </c>
      <c r="N76" s="39"/>
      <c r="O76" s="191"/>
      <c r="P76" s="39"/>
      <c r="R76" s="16"/>
      <c r="S76" s="16"/>
      <c r="T76" s="16"/>
      <c r="U76" s="16"/>
      <c r="V76" s="16"/>
      <c r="W76" s="16"/>
      <c r="X76" s="16"/>
      <c r="Y76" s="16"/>
      <c r="Z76" s="16"/>
      <c r="AA76" s="16"/>
      <c r="AB76" s="16"/>
      <c r="AC76" s="16"/>
      <c r="AD76" s="16"/>
      <c r="AE76" s="16"/>
      <c r="AF76" s="16"/>
      <c r="AG76" s="16"/>
      <c r="AH76" s="16"/>
      <c r="AI76" s="16"/>
      <c r="AJ76" s="16"/>
      <c r="AK76" s="16"/>
    </row>
    <row r="77" spans="1:37" ht="42" customHeight="1" thickBot="1">
      <c r="A77" s="263"/>
      <c r="B77" s="264"/>
      <c r="C77" s="276"/>
      <c r="D77" s="270"/>
      <c r="E77" s="268"/>
      <c r="F77" s="4" t="s">
        <v>556</v>
      </c>
      <c r="H77" s="251" t="s">
        <v>552</v>
      </c>
      <c r="I77" s="349"/>
      <c r="J77" s="241"/>
      <c r="K77" s="239"/>
      <c r="L77" s="239"/>
      <c r="M77" s="105" t="s">
        <v>52</v>
      </c>
      <c r="N77" s="39"/>
      <c r="O77" s="191"/>
      <c r="P77" s="39"/>
      <c r="R77" s="16"/>
      <c r="S77" s="16"/>
      <c r="T77" s="16"/>
      <c r="U77" s="16"/>
      <c r="V77" s="16"/>
      <c r="W77" s="16"/>
      <c r="X77" s="16"/>
      <c r="Y77" s="16"/>
      <c r="Z77" s="16"/>
      <c r="AA77" s="16"/>
      <c r="AB77" s="16"/>
      <c r="AC77" s="16"/>
      <c r="AD77" s="16"/>
      <c r="AE77" s="16"/>
      <c r="AF77" s="16"/>
      <c r="AG77" s="16"/>
      <c r="AH77" s="16"/>
      <c r="AI77" s="16"/>
      <c r="AJ77" s="16"/>
      <c r="AK77" s="16"/>
    </row>
    <row r="78" spans="1:37" ht="42" customHeight="1" thickBot="1">
      <c r="A78" s="263"/>
      <c r="B78" s="264"/>
      <c r="C78" s="276"/>
      <c r="D78" s="269" t="s">
        <v>416</v>
      </c>
      <c r="E78" s="267" t="s">
        <v>695</v>
      </c>
      <c r="F78" s="4" t="s">
        <v>557</v>
      </c>
      <c r="H78" s="252"/>
      <c r="I78" s="349"/>
      <c r="J78" s="241"/>
      <c r="K78" s="239"/>
      <c r="L78" s="239"/>
      <c r="M78" s="39" t="s">
        <v>235</v>
      </c>
      <c r="N78" s="39"/>
      <c r="O78" s="191"/>
      <c r="P78" s="39"/>
      <c r="R78" s="16"/>
      <c r="S78" s="16"/>
      <c r="T78" s="16"/>
      <c r="U78" s="16"/>
      <c r="V78" s="16"/>
      <c r="W78" s="16"/>
      <c r="X78" s="16"/>
      <c r="Y78" s="16"/>
      <c r="Z78" s="16"/>
      <c r="AA78" s="16"/>
      <c r="AB78" s="16"/>
      <c r="AC78" s="16"/>
      <c r="AD78" s="16"/>
      <c r="AE78" s="16"/>
      <c r="AF78" s="16"/>
      <c r="AG78" s="16"/>
      <c r="AH78" s="16"/>
      <c r="AI78" s="16"/>
      <c r="AJ78" s="16"/>
      <c r="AK78" s="16"/>
    </row>
    <row r="79" spans="1:37" ht="42" customHeight="1" thickBot="1">
      <c r="A79" s="263"/>
      <c r="B79" s="264"/>
      <c r="C79" s="277"/>
      <c r="D79" s="270"/>
      <c r="E79" s="268"/>
      <c r="F79" s="1" t="s">
        <v>558</v>
      </c>
      <c r="H79" s="253"/>
      <c r="I79" s="350"/>
      <c r="J79" s="242"/>
      <c r="K79" s="240"/>
      <c r="L79" s="240"/>
      <c r="M79" s="40"/>
      <c r="N79" s="40"/>
      <c r="O79" s="193"/>
      <c r="P79" s="40"/>
      <c r="R79" s="16"/>
      <c r="S79" s="16"/>
      <c r="T79" s="16"/>
      <c r="U79" s="16"/>
      <c r="V79" s="16"/>
      <c r="W79" s="16"/>
      <c r="X79" s="16"/>
      <c r="Y79" s="16"/>
      <c r="Z79" s="16"/>
      <c r="AA79" s="16"/>
      <c r="AB79" s="16"/>
      <c r="AC79" s="16"/>
      <c r="AD79" s="16"/>
      <c r="AE79" s="16"/>
      <c r="AF79" s="16"/>
      <c r="AG79" s="16"/>
      <c r="AH79" s="16"/>
      <c r="AI79" s="16"/>
      <c r="AJ79" s="16"/>
      <c r="AK79" s="16"/>
    </row>
    <row r="80" spans="1:37" s="44" customFormat="1" ht="7.95" customHeight="1" thickBot="1">
      <c r="A80" s="263"/>
      <c r="B80" s="264"/>
      <c r="C80" s="32"/>
      <c r="D80" s="30"/>
      <c r="E80" s="208"/>
      <c r="F80" s="29"/>
      <c r="G80" s="29"/>
      <c r="H80" s="29"/>
      <c r="I80" s="59"/>
      <c r="J80" s="207"/>
      <c r="K80" s="211"/>
      <c r="L80" s="211"/>
      <c r="M80" s="29"/>
      <c r="N80" s="29"/>
      <c r="O80" s="195"/>
      <c r="P80" s="29"/>
      <c r="R80" s="68"/>
      <c r="S80" s="68"/>
      <c r="T80" s="68"/>
      <c r="U80" s="68"/>
      <c r="V80" s="68"/>
      <c r="W80" s="68"/>
      <c r="X80" s="68"/>
      <c r="Y80" s="68"/>
      <c r="Z80" s="68"/>
      <c r="AA80" s="68"/>
      <c r="AB80" s="68"/>
      <c r="AC80" s="68"/>
      <c r="AD80" s="68"/>
      <c r="AE80" s="68"/>
      <c r="AF80" s="68"/>
      <c r="AG80" s="68"/>
      <c r="AH80" s="68"/>
      <c r="AI80" s="68"/>
      <c r="AJ80" s="68"/>
      <c r="AK80" s="68"/>
    </row>
    <row r="81" spans="1:37" ht="42" customHeight="1" thickBot="1">
      <c r="A81" s="263"/>
      <c r="B81" s="264"/>
      <c r="C81" s="275">
        <f>C74+1</f>
        <v>12</v>
      </c>
      <c r="D81" s="269" t="s">
        <v>411</v>
      </c>
      <c r="E81" s="311" t="s">
        <v>839</v>
      </c>
      <c r="F81" s="5" t="s">
        <v>559</v>
      </c>
      <c r="H81" s="254" t="s">
        <v>626</v>
      </c>
      <c r="I81" s="348" t="s">
        <v>539</v>
      </c>
      <c r="J81" s="203" t="s">
        <v>806</v>
      </c>
      <c r="K81" s="238"/>
      <c r="L81" s="238"/>
      <c r="M81" s="39" t="s">
        <v>229</v>
      </c>
      <c r="N81" s="39"/>
      <c r="O81" s="191"/>
      <c r="P81" s="39"/>
      <c r="R81" s="16"/>
      <c r="S81" s="16"/>
      <c r="T81" s="16"/>
      <c r="U81" s="16"/>
      <c r="V81" s="16"/>
      <c r="W81" s="16"/>
      <c r="X81" s="16"/>
      <c r="Y81" s="16"/>
      <c r="Z81" s="16"/>
      <c r="AA81" s="16"/>
      <c r="AB81" s="16"/>
      <c r="AC81" s="16"/>
      <c r="AD81" s="16"/>
      <c r="AE81" s="16"/>
      <c r="AF81" s="16"/>
      <c r="AG81" s="16"/>
      <c r="AH81" s="16"/>
      <c r="AI81" s="16"/>
      <c r="AJ81" s="16"/>
      <c r="AK81" s="16"/>
    </row>
    <row r="82" spans="1:37" ht="42" customHeight="1" thickBot="1">
      <c r="A82" s="263"/>
      <c r="B82" s="264"/>
      <c r="C82" s="276"/>
      <c r="D82" s="270"/>
      <c r="E82" s="312"/>
      <c r="F82" s="5" t="s">
        <v>554</v>
      </c>
      <c r="H82" s="255"/>
      <c r="I82" s="349"/>
      <c r="J82" s="241"/>
      <c r="K82" s="239"/>
      <c r="L82" s="239"/>
      <c r="M82" s="39" t="s">
        <v>230</v>
      </c>
      <c r="N82" s="39"/>
      <c r="O82" s="191"/>
      <c r="P82" s="39"/>
      <c r="R82" s="16"/>
      <c r="S82" s="16"/>
      <c r="T82" s="16"/>
      <c r="U82" s="16"/>
      <c r="V82" s="16"/>
      <c r="W82" s="16"/>
      <c r="X82" s="16"/>
      <c r="Y82" s="16"/>
      <c r="Z82" s="16"/>
      <c r="AA82" s="16"/>
      <c r="AB82" s="16"/>
      <c r="AC82" s="16"/>
      <c r="AD82" s="16"/>
      <c r="AE82" s="16"/>
      <c r="AF82" s="16"/>
      <c r="AG82" s="16"/>
      <c r="AH82" s="16"/>
      <c r="AI82" s="16"/>
      <c r="AJ82" s="16"/>
      <c r="AK82" s="16"/>
    </row>
    <row r="83" spans="1:37" ht="42" customHeight="1" thickBot="1">
      <c r="A83" s="263"/>
      <c r="B83" s="264"/>
      <c r="C83" s="276"/>
      <c r="D83" s="269" t="s">
        <v>412</v>
      </c>
      <c r="E83" s="313" t="s">
        <v>696</v>
      </c>
      <c r="F83" s="5" t="s">
        <v>555</v>
      </c>
      <c r="H83" s="256"/>
      <c r="I83" s="349"/>
      <c r="J83" s="241"/>
      <c r="K83" s="239"/>
      <c r="L83" s="239"/>
      <c r="M83" s="39" t="s">
        <v>137</v>
      </c>
      <c r="N83" s="39"/>
      <c r="O83" s="191"/>
      <c r="P83" s="39"/>
      <c r="R83" s="16"/>
      <c r="S83" s="16"/>
      <c r="T83" s="16"/>
      <c r="U83" s="16"/>
      <c r="V83" s="16"/>
      <c r="W83" s="16"/>
      <c r="X83" s="16"/>
      <c r="Y83" s="16"/>
      <c r="Z83" s="16"/>
      <c r="AA83" s="16"/>
      <c r="AB83" s="16"/>
      <c r="AC83" s="16"/>
      <c r="AD83" s="16"/>
      <c r="AE83" s="16"/>
      <c r="AF83" s="16"/>
      <c r="AG83" s="16"/>
      <c r="AH83" s="16"/>
      <c r="AI83" s="16"/>
      <c r="AJ83" s="16"/>
      <c r="AK83" s="16"/>
    </row>
    <row r="84" spans="1:37" ht="42" customHeight="1" thickBot="1">
      <c r="A84" s="263"/>
      <c r="B84" s="264"/>
      <c r="C84" s="276"/>
      <c r="D84" s="270"/>
      <c r="E84" s="312"/>
      <c r="F84" s="4" t="s">
        <v>556</v>
      </c>
      <c r="H84" s="251" t="s">
        <v>552</v>
      </c>
      <c r="I84" s="349"/>
      <c r="J84" s="241"/>
      <c r="K84" s="239"/>
      <c r="L84" s="239"/>
      <c r="M84" s="39"/>
      <c r="N84" s="39"/>
      <c r="O84" s="191"/>
      <c r="P84" s="39"/>
      <c r="R84" s="16"/>
      <c r="S84" s="16"/>
      <c r="T84" s="16"/>
      <c r="U84" s="16"/>
      <c r="V84" s="16"/>
      <c r="W84" s="16"/>
      <c r="X84" s="16"/>
      <c r="Y84" s="16"/>
      <c r="Z84" s="16"/>
      <c r="AA84" s="16"/>
      <c r="AB84" s="16"/>
      <c r="AC84" s="16"/>
      <c r="AD84" s="16"/>
      <c r="AE84" s="16"/>
      <c r="AF84" s="16"/>
      <c r="AG84" s="16"/>
      <c r="AH84" s="16"/>
      <c r="AI84" s="16"/>
      <c r="AJ84" s="16"/>
      <c r="AK84" s="16"/>
    </row>
    <row r="85" spans="1:37" ht="42" customHeight="1" thickBot="1">
      <c r="A85" s="263"/>
      <c r="B85" s="264"/>
      <c r="C85" s="276"/>
      <c r="D85" s="269" t="s">
        <v>413</v>
      </c>
      <c r="E85" s="313" t="s">
        <v>697</v>
      </c>
      <c r="F85" s="4" t="s">
        <v>557</v>
      </c>
      <c r="H85" s="252"/>
      <c r="I85" s="349"/>
      <c r="J85" s="241"/>
      <c r="K85" s="239"/>
      <c r="L85" s="239"/>
      <c r="M85" s="39"/>
      <c r="N85" s="39"/>
      <c r="O85" s="191"/>
      <c r="P85" s="39"/>
      <c r="R85" s="16"/>
      <c r="S85" s="16"/>
      <c r="T85" s="16"/>
      <c r="U85" s="16"/>
      <c r="V85" s="16"/>
      <c r="W85" s="16"/>
      <c r="X85" s="16"/>
      <c r="Y85" s="16"/>
      <c r="Z85" s="16"/>
      <c r="AA85" s="16"/>
      <c r="AB85" s="16"/>
      <c r="AC85" s="16"/>
      <c r="AD85" s="16"/>
      <c r="AE85" s="16"/>
      <c r="AF85" s="16"/>
      <c r="AG85" s="16"/>
      <c r="AH85" s="16"/>
      <c r="AI85" s="16"/>
      <c r="AJ85" s="16"/>
      <c r="AK85" s="16"/>
    </row>
    <row r="86" spans="1:37" ht="42" customHeight="1" thickBot="1">
      <c r="A86" s="265"/>
      <c r="B86" s="266"/>
      <c r="C86" s="277"/>
      <c r="D86" s="270"/>
      <c r="E86" s="314"/>
      <c r="F86" s="1" t="s">
        <v>558</v>
      </c>
      <c r="H86" s="253"/>
      <c r="I86" s="350"/>
      <c r="J86" s="242"/>
      <c r="K86" s="240"/>
      <c r="L86" s="240"/>
      <c r="M86" s="40"/>
      <c r="N86" s="40"/>
      <c r="O86" s="193"/>
      <c r="P86" s="40"/>
      <c r="R86" s="16"/>
      <c r="S86" s="16"/>
      <c r="T86" s="16"/>
      <c r="U86" s="16"/>
      <c r="V86" s="16"/>
      <c r="W86" s="16"/>
      <c r="X86" s="16"/>
      <c r="Y86" s="16"/>
      <c r="Z86" s="16"/>
      <c r="AA86" s="16"/>
      <c r="AB86" s="16"/>
      <c r="AC86" s="16"/>
      <c r="AD86" s="16"/>
      <c r="AE86" s="16"/>
      <c r="AF86" s="16"/>
      <c r="AG86" s="16"/>
      <c r="AH86" s="16"/>
      <c r="AI86" s="16"/>
      <c r="AJ86" s="16"/>
      <c r="AK86" s="16"/>
    </row>
    <row r="87" spans="1:37" s="44" customFormat="1" ht="7.95" customHeight="1" thickBot="1">
      <c r="A87" s="34"/>
      <c r="B87" s="34"/>
      <c r="C87" s="32"/>
      <c r="D87" s="30"/>
      <c r="E87" s="208"/>
      <c r="F87" s="29"/>
      <c r="G87" s="29"/>
      <c r="H87" s="29"/>
      <c r="I87" s="59"/>
      <c r="J87" s="207"/>
      <c r="K87" s="211"/>
      <c r="L87" s="211"/>
      <c r="M87" s="29"/>
      <c r="N87" s="29"/>
      <c r="O87" s="195"/>
      <c r="P87" s="29"/>
      <c r="R87" s="68"/>
      <c r="S87" s="68"/>
      <c r="T87" s="68"/>
      <c r="U87" s="68"/>
      <c r="V87" s="68"/>
      <c r="W87" s="68"/>
      <c r="X87" s="68"/>
      <c r="Y87" s="68"/>
      <c r="Z87" s="68"/>
      <c r="AA87" s="68"/>
      <c r="AB87" s="68"/>
      <c r="AC87" s="68"/>
      <c r="AD87" s="68"/>
      <c r="AE87" s="68"/>
      <c r="AF87" s="68"/>
      <c r="AG87" s="68"/>
      <c r="AH87" s="68"/>
      <c r="AI87" s="68"/>
      <c r="AJ87" s="68"/>
      <c r="AK87" s="68"/>
    </row>
    <row r="88" spans="1:37" s="44" customFormat="1" ht="42" customHeight="1" thickBot="1">
      <c r="A88" s="272" t="s">
        <v>560</v>
      </c>
      <c r="B88" s="338" t="s">
        <v>596</v>
      </c>
      <c r="C88" s="304">
        <f>C81+1</f>
        <v>13</v>
      </c>
      <c r="D88" s="269" t="s">
        <v>501</v>
      </c>
      <c r="E88" s="278" t="s">
        <v>879</v>
      </c>
      <c r="F88" s="5" t="s">
        <v>559</v>
      </c>
      <c r="H88" s="254" t="s">
        <v>626</v>
      </c>
      <c r="I88" s="348" t="s">
        <v>539</v>
      </c>
      <c r="J88" s="203" t="s">
        <v>807</v>
      </c>
      <c r="K88" s="238"/>
      <c r="L88" s="238"/>
      <c r="M88" s="39" t="s">
        <v>345</v>
      </c>
      <c r="N88" s="39" t="s">
        <v>237</v>
      </c>
      <c r="O88" s="197" t="s">
        <v>364</v>
      </c>
      <c r="P88" s="39"/>
      <c r="R88" s="68"/>
      <c r="S88" s="68"/>
      <c r="T88" s="68"/>
      <c r="U88" s="68"/>
      <c r="V88" s="68"/>
      <c r="W88" s="68"/>
      <c r="X88" s="68"/>
      <c r="Y88" s="68"/>
      <c r="Z88" s="68"/>
      <c r="AA88" s="68"/>
      <c r="AB88" s="68"/>
      <c r="AC88" s="68"/>
      <c r="AD88" s="68"/>
      <c r="AE88" s="68"/>
      <c r="AF88" s="68"/>
      <c r="AG88" s="68"/>
      <c r="AH88" s="68"/>
      <c r="AI88" s="68"/>
      <c r="AJ88" s="68"/>
      <c r="AK88" s="68"/>
    </row>
    <row r="89" spans="1:37" s="44" customFormat="1" ht="42" customHeight="1" thickBot="1">
      <c r="A89" s="323"/>
      <c r="B89" s="290"/>
      <c r="C89" s="305"/>
      <c r="D89" s="269"/>
      <c r="E89" s="325"/>
      <c r="F89" s="5" t="s">
        <v>554</v>
      </c>
      <c r="H89" s="255"/>
      <c r="I89" s="349"/>
      <c r="J89" s="241"/>
      <c r="K89" s="239"/>
      <c r="L89" s="239"/>
      <c r="M89" s="39" t="s">
        <v>138</v>
      </c>
      <c r="N89" s="39"/>
      <c r="O89" s="197"/>
      <c r="P89" s="39"/>
      <c r="R89" s="68"/>
      <c r="S89" s="68"/>
      <c r="T89" s="68"/>
      <c r="U89" s="68"/>
      <c r="V89" s="68"/>
      <c r="W89" s="68"/>
      <c r="X89" s="68"/>
      <c r="Y89" s="68"/>
      <c r="Z89" s="68"/>
      <c r="AA89" s="68"/>
      <c r="AB89" s="68"/>
      <c r="AC89" s="68"/>
      <c r="AD89" s="68"/>
      <c r="AE89" s="68"/>
      <c r="AF89" s="68"/>
      <c r="AG89" s="68"/>
      <c r="AH89" s="68"/>
      <c r="AI89" s="68"/>
      <c r="AJ89" s="68"/>
      <c r="AK89" s="68"/>
    </row>
    <row r="90" spans="1:37" s="44" customFormat="1" ht="42" customHeight="1" thickBot="1">
      <c r="A90" s="323"/>
      <c r="B90" s="290"/>
      <c r="C90" s="305"/>
      <c r="D90" s="269" t="s">
        <v>502</v>
      </c>
      <c r="E90" s="278" t="s">
        <v>880</v>
      </c>
      <c r="F90" s="5" t="s">
        <v>555</v>
      </c>
      <c r="H90" s="256"/>
      <c r="I90" s="349"/>
      <c r="J90" s="241"/>
      <c r="K90" s="239"/>
      <c r="L90" s="239"/>
      <c r="M90" s="39" t="s">
        <v>139</v>
      </c>
      <c r="N90" s="39"/>
      <c r="O90" s="191"/>
      <c r="P90" s="39"/>
      <c r="R90" s="68"/>
      <c r="S90" s="68"/>
      <c r="T90" s="68"/>
      <c r="U90" s="68"/>
      <c r="V90" s="68"/>
      <c r="W90" s="68"/>
      <c r="X90" s="68"/>
      <c r="Y90" s="68"/>
      <c r="Z90" s="68"/>
      <c r="AA90" s="68"/>
      <c r="AB90" s="68"/>
      <c r="AC90" s="68"/>
      <c r="AD90" s="68"/>
      <c r="AE90" s="68"/>
      <c r="AF90" s="68"/>
      <c r="AG90" s="68"/>
      <c r="AH90" s="68"/>
      <c r="AI90" s="68"/>
      <c r="AJ90" s="68"/>
      <c r="AK90" s="68"/>
    </row>
    <row r="91" spans="1:37" s="44" customFormat="1" ht="42" customHeight="1" thickBot="1">
      <c r="A91" s="323"/>
      <c r="B91" s="290"/>
      <c r="C91" s="305"/>
      <c r="D91" s="269"/>
      <c r="E91" s="325"/>
      <c r="F91" s="4" t="s">
        <v>556</v>
      </c>
      <c r="H91" s="251" t="s">
        <v>552</v>
      </c>
      <c r="I91" s="349"/>
      <c r="J91" s="241"/>
      <c r="K91" s="239"/>
      <c r="L91" s="239"/>
      <c r="M91" s="39" t="s">
        <v>140</v>
      </c>
      <c r="N91" s="39"/>
      <c r="O91" s="191"/>
      <c r="P91" s="39"/>
      <c r="R91" s="68"/>
      <c r="S91" s="68"/>
      <c r="T91" s="68"/>
      <c r="U91" s="68"/>
      <c r="V91" s="68"/>
      <c r="W91" s="68"/>
      <c r="X91" s="68"/>
      <c r="Y91" s="68"/>
      <c r="Z91" s="68"/>
      <c r="AA91" s="68"/>
      <c r="AB91" s="68"/>
      <c r="AC91" s="68"/>
      <c r="AD91" s="68"/>
      <c r="AE91" s="68"/>
      <c r="AF91" s="68"/>
      <c r="AG91" s="68"/>
      <c r="AH91" s="68"/>
      <c r="AI91" s="68"/>
      <c r="AJ91" s="68"/>
      <c r="AK91" s="68"/>
    </row>
    <row r="92" spans="1:37" s="44" customFormat="1" ht="42" customHeight="1" thickBot="1">
      <c r="A92" s="323"/>
      <c r="B92" s="290"/>
      <c r="C92" s="305"/>
      <c r="D92" s="269" t="s">
        <v>503</v>
      </c>
      <c r="E92" s="278" t="s">
        <v>881</v>
      </c>
      <c r="F92" s="4" t="s">
        <v>557</v>
      </c>
      <c r="H92" s="252"/>
      <c r="I92" s="349"/>
      <c r="J92" s="241"/>
      <c r="K92" s="239"/>
      <c r="L92" s="239"/>
      <c r="M92" s="39" t="s">
        <v>21</v>
      </c>
      <c r="N92" s="39"/>
      <c r="O92" s="191"/>
      <c r="P92" s="39"/>
      <c r="R92" s="68"/>
      <c r="S92" s="68"/>
      <c r="T92" s="68"/>
      <c r="U92" s="68"/>
      <c r="V92" s="68"/>
      <c r="W92" s="68"/>
      <c r="X92" s="68"/>
      <c r="Y92" s="68"/>
      <c r="Z92" s="68"/>
      <c r="AA92" s="68"/>
      <c r="AB92" s="68"/>
      <c r="AC92" s="68"/>
      <c r="AD92" s="68"/>
      <c r="AE92" s="68"/>
      <c r="AF92" s="68"/>
      <c r="AG92" s="68"/>
      <c r="AH92" s="68"/>
      <c r="AI92" s="68"/>
      <c r="AJ92" s="68"/>
      <c r="AK92" s="68"/>
    </row>
    <row r="93" spans="1:37" s="44" customFormat="1" ht="42" customHeight="1" thickBot="1">
      <c r="A93" s="323"/>
      <c r="B93" s="290"/>
      <c r="C93" s="306"/>
      <c r="D93" s="269"/>
      <c r="E93" s="325"/>
      <c r="F93" s="1" t="s">
        <v>558</v>
      </c>
      <c r="H93" s="253"/>
      <c r="I93" s="350"/>
      <c r="J93" s="242"/>
      <c r="K93" s="240"/>
      <c r="L93" s="240"/>
      <c r="M93" s="40" t="s">
        <v>236</v>
      </c>
      <c r="N93" s="40"/>
      <c r="O93" s="193"/>
      <c r="P93" s="40"/>
      <c r="R93" s="68"/>
      <c r="S93" s="68"/>
      <c r="T93" s="68"/>
      <c r="U93" s="68"/>
      <c r="V93" s="68"/>
      <c r="W93" s="68"/>
      <c r="X93" s="68"/>
      <c r="Y93" s="68"/>
      <c r="Z93" s="68"/>
      <c r="AA93" s="68"/>
      <c r="AB93" s="68"/>
      <c r="AC93" s="68"/>
      <c r="AD93" s="68"/>
      <c r="AE93" s="68"/>
      <c r="AF93" s="68"/>
      <c r="AG93" s="68"/>
      <c r="AH93" s="68"/>
      <c r="AI93" s="68"/>
      <c r="AJ93" s="68"/>
      <c r="AK93" s="68"/>
    </row>
    <row r="94" spans="1:37" s="44" customFormat="1" ht="7.95" customHeight="1" thickBot="1">
      <c r="A94" s="323"/>
      <c r="B94" s="290"/>
      <c r="C94" s="32"/>
      <c r="D94" s="30"/>
      <c r="E94" s="208"/>
      <c r="F94" s="29"/>
      <c r="G94" s="29"/>
      <c r="H94" s="29"/>
      <c r="I94" s="59"/>
      <c r="J94" s="207"/>
      <c r="K94" s="211"/>
      <c r="L94" s="211"/>
      <c r="M94" s="29"/>
      <c r="N94" s="29"/>
      <c r="O94" s="195"/>
      <c r="P94" s="29"/>
      <c r="R94" s="68"/>
      <c r="S94" s="68"/>
      <c r="T94" s="68"/>
      <c r="U94" s="68"/>
      <c r="V94" s="68"/>
      <c r="W94" s="68"/>
      <c r="X94" s="68"/>
      <c r="Y94" s="68"/>
      <c r="Z94" s="68"/>
      <c r="AA94" s="68"/>
      <c r="AB94" s="68"/>
      <c r="AC94" s="68"/>
      <c r="AD94" s="68"/>
      <c r="AE94" s="68"/>
      <c r="AF94" s="68"/>
      <c r="AG94" s="68"/>
      <c r="AH94" s="68"/>
      <c r="AI94" s="68"/>
      <c r="AJ94" s="68"/>
      <c r="AK94" s="68"/>
    </row>
    <row r="95" spans="1:37" s="44" customFormat="1" ht="42" customHeight="1" thickBot="1">
      <c r="A95" s="323"/>
      <c r="B95" s="290"/>
      <c r="C95" s="304">
        <f>C88+1</f>
        <v>14</v>
      </c>
      <c r="D95" s="269" t="s">
        <v>325</v>
      </c>
      <c r="E95" s="278" t="s">
        <v>698</v>
      </c>
      <c r="F95" s="5" t="s">
        <v>559</v>
      </c>
      <c r="H95" s="254" t="s">
        <v>626</v>
      </c>
      <c r="I95" s="348" t="s">
        <v>539</v>
      </c>
      <c r="J95" s="203" t="s">
        <v>807</v>
      </c>
      <c r="K95" s="238"/>
      <c r="L95" s="238"/>
      <c r="M95" s="39" t="s">
        <v>22</v>
      </c>
      <c r="N95" s="39"/>
      <c r="O95" s="192" t="s">
        <v>358</v>
      </c>
      <c r="P95" s="39"/>
      <c r="R95" s="68"/>
      <c r="S95" s="68"/>
      <c r="T95" s="68"/>
      <c r="U95" s="68"/>
      <c r="V95" s="68"/>
      <c r="W95" s="68"/>
      <c r="X95" s="68"/>
      <c r="Y95" s="68"/>
      <c r="Z95" s="68"/>
      <c r="AA95" s="68"/>
      <c r="AB95" s="68"/>
      <c r="AC95" s="68"/>
      <c r="AD95" s="68"/>
      <c r="AE95" s="68"/>
      <c r="AF95" s="68"/>
      <c r="AG95" s="68"/>
      <c r="AH95" s="68"/>
      <c r="AI95" s="68"/>
      <c r="AJ95" s="68"/>
      <c r="AK95" s="68"/>
    </row>
    <row r="96" spans="1:37" s="44" customFormat="1" ht="42" customHeight="1" thickBot="1">
      <c r="A96" s="323"/>
      <c r="B96" s="290"/>
      <c r="C96" s="305"/>
      <c r="D96" s="269"/>
      <c r="E96" s="279"/>
      <c r="F96" s="5" t="s">
        <v>554</v>
      </c>
      <c r="H96" s="255"/>
      <c r="I96" s="349"/>
      <c r="J96" s="241"/>
      <c r="K96" s="239"/>
      <c r="L96" s="239"/>
      <c r="M96" s="39" t="s">
        <v>141</v>
      </c>
      <c r="N96" s="39"/>
      <c r="O96" s="191"/>
      <c r="P96" s="39"/>
      <c r="R96" s="68"/>
      <c r="S96" s="68"/>
      <c r="T96" s="68"/>
      <c r="U96" s="68"/>
      <c r="V96" s="68"/>
      <c r="W96" s="68"/>
      <c r="X96" s="68"/>
      <c r="Y96" s="68"/>
      <c r="Z96" s="68"/>
      <c r="AA96" s="68"/>
      <c r="AB96" s="68"/>
      <c r="AC96" s="68"/>
      <c r="AD96" s="68"/>
      <c r="AE96" s="68"/>
      <c r="AF96" s="68"/>
      <c r="AG96" s="68"/>
      <c r="AH96" s="68"/>
      <c r="AI96" s="68"/>
      <c r="AJ96" s="68"/>
      <c r="AK96" s="68"/>
    </row>
    <row r="97" spans="1:37" s="44" customFormat="1" ht="42" customHeight="1" thickBot="1">
      <c r="A97" s="323"/>
      <c r="B97" s="290"/>
      <c r="C97" s="305"/>
      <c r="D97" s="269" t="s">
        <v>326</v>
      </c>
      <c r="E97" s="280" t="s">
        <v>699</v>
      </c>
      <c r="F97" s="5" t="s">
        <v>555</v>
      </c>
      <c r="H97" s="256"/>
      <c r="I97" s="349"/>
      <c r="J97" s="241"/>
      <c r="K97" s="239"/>
      <c r="L97" s="239"/>
      <c r="M97" s="39" t="s">
        <v>142</v>
      </c>
      <c r="N97" s="39"/>
      <c r="O97" s="191"/>
      <c r="P97" s="39"/>
      <c r="R97" s="68"/>
      <c r="S97" s="68"/>
      <c r="T97" s="68"/>
      <c r="U97" s="68"/>
      <c r="V97" s="68"/>
      <c r="W97" s="68"/>
      <c r="X97" s="68"/>
      <c r="Y97" s="68"/>
      <c r="Z97" s="68"/>
      <c r="AA97" s="68"/>
      <c r="AB97" s="68"/>
      <c r="AC97" s="68"/>
      <c r="AD97" s="68"/>
      <c r="AE97" s="68"/>
      <c r="AF97" s="68"/>
      <c r="AG97" s="68"/>
      <c r="AH97" s="68"/>
      <c r="AI97" s="68"/>
      <c r="AJ97" s="68"/>
      <c r="AK97" s="68"/>
    </row>
    <row r="98" spans="1:37" s="44" customFormat="1" ht="42" customHeight="1" thickBot="1">
      <c r="A98" s="323"/>
      <c r="B98" s="290"/>
      <c r="C98" s="305"/>
      <c r="D98" s="269"/>
      <c r="E98" s="281"/>
      <c r="F98" s="4" t="s">
        <v>556</v>
      </c>
      <c r="H98" s="251" t="s">
        <v>552</v>
      </c>
      <c r="I98" s="349"/>
      <c r="J98" s="241"/>
      <c r="K98" s="239"/>
      <c r="L98" s="239"/>
      <c r="M98" s="39"/>
      <c r="N98" s="39"/>
      <c r="O98" s="191"/>
      <c r="P98" s="39"/>
      <c r="R98" s="68"/>
      <c r="S98" s="68"/>
      <c r="T98" s="68"/>
      <c r="U98" s="68"/>
      <c r="V98" s="68"/>
      <c r="W98" s="68"/>
      <c r="X98" s="68"/>
      <c r="Y98" s="68"/>
      <c r="Z98" s="68"/>
      <c r="AA98" s="68"/>
      <c r="AB98" s="68"/>
      <c r="AC98" s="68"/>
      <c r="AD98" s="68"/>
      <c r="AE98" s="68"/>
      <c r="AF98" s="68"/>
      <c r="AG98" s="68"/>
      <c r="AH98" s="68"/>
      <c r="AI98" s="68"/>
      <c r="AJ98" s="68"/>
      <c r="AK98" s="68"/>
    </row>
    <row r="99" spans="1:37" s="44" customFormat="1" ht="42" customHeight="1" thickBot="1">
      <c r="A99" s="323"/>
      <c r="B99" s="290"/>
      <c r="C99" s="305"/>
      <c r="D99" s="269" t="s">
        <v>327</v>
      </c>
      <c r="E99" s="280" t="s">
        <v>700</v>
      </c>
      <c r="F99" s="4" t="s">
        <v>557</v>
      </c>
      <c r="H99" s="252"/>
      <c r="I99" s="349"/>
      <c r="J99" s="241"/>
      <c r="K99" s="239"/>
      <c r="L99" s="239"/>
      <c r="M99" s="39"/>
      <c r="N99" s="39"/>
      <c r="O99" s="191"/>
      <c r="P99" s="39"/>
      <c r="R99" s="68"/>
      <c r="S99" s="68"/>
      <c r="T99" s="68"/>
      <c r="U99" s="68"/>
      <c r="V99" s="68"/>
      <c r="W99" s="68"/>
      <c r="X99" s="68"/>
      <c r="Y99" s="68"/>
      <c r="Z99" s="68"/>
      <c r="AA99" s="68"/>
      <c r="AB99" s="68"/>
      <c r="AC99" s="68"/>
      <c r="AD99" s="68"/>
      <c r="AE99" s="68"/>
      <c r="AF99" s="68"/>
      <c r="AG99" s="68"/>
      <c r="AH99" s="68"/>
      <c r="AI99" s="68"/>
      <c r="AJ99" s="68"/>
      <c r="AK99" s="68"/>
    </row>
    <row r="100" spans="1:37" s="44" customFormat="1" ht="42" customHeight="1" thickBot="1">
      <c r="A100" s="323"/>
      <c r="B100" s="290"/>
      <c r="C100" s="306"/>
      <c r="D100" s="269"/>
      <c r="E100" s="284"/>
      <c r="F100" s="1" t="s">
        <v>558</v>
      </c>
      <c r="H100" s="253"/>
      <c r="I100" s="350"/>
      <c r="J100" s="242"/>
      <c r="K100" s="240"/>
      <c r="L100" s="240"/>
      <c r="M100" s="40"/>
      <c r="N100" s="40"/>
      <c r="O100" s="193"/>
      <c r="P100" s="40"/>
      <c r="R100" s="68"/>
      <c r="S100" s="68"/>
      <c r="T100" s="68"/>
      <c r="U100" s="68"/>
      <c r="V100" s="68"/>
      <c r="W100" s="68"/>
      <c r="X100" s="68"/>
      <c r="Y100" s="68"/>
      <c r="Z100" s="68"/>
      <c r="AA100" s="68"/>
      <c r="AB100" s="68"/>
      <c r="AC100" s="68"/>
      <c r="AD100" s="68"/>
      <c r="AE100" s="68"/>
      <c r="AF100" s="68"/>
      <c r="AG100" s="68"/>
      <c r="AH100" s="68"/>
      <c r="AI100" s="68"/>
      <c r="AJ100" s="68"/>
      <c r="AK100" s="68"/>
    </row>
    <row r="101" spans="1:37" s="44" customFormat="1" ht="7.95" customHeight="1" thickBot="1">
      <c r="A101" s="323"/>
      <c r="B101" s="290"/>
      <c r="C101" s="32"/>
      <c r="D101" s="30"/>
      <c r="E101" s="208"/>
      <c r="F101" s="29"/>
      <c r="G101" s="29"/>
      <c r="H101" s="29"/>
      <c r="I101" s="59"/>
      <c r="J101" s="207"/>
      <c r="K101" s="211"/>
      <c r="L101" s="211"/>
      <c r="M101" s="29"/>
      <c r="N101" s="29"/>
      <c r="O101" s="195"/>
      <c r="P101" s="29"/>
      <c r="R101" s="68"/>
      <c r="S101" s="68"/>
      <c r="T101" s="68"/>
      <c r="U101" s="68"/>
      <c r="V101" s="68"/>
      <c r="W101" s="68"/>
      <c r="X101" s="68"/>
      <c r="Y101" s="68"/>
      <c r="Z101" s="68"/>
      <c r="AA101" s="68"/>
      <c r="AB101" s="68"/>
      <c r="AC101" s="68"/>
      <c r="AD101" s="68"/>
      <c r="AE101" s="68"/>
      <c r="AF101" s="68"/>
      <c r="AG101" s="68"/>
      <c r="AH101" s="68"/>
      <c r="AI101" s="68"/>
      <c r="AJ101" s="68"/>
      <c r="AK101" s="68"/>
    </row>
    <row r="102" spans="1:37" s="44" customFormat="1" ht="42" customHeight="1" thickBot="1">
      <c r="A102" s="323"/>
      <c r="B102" s="290"/>
      <c r="C102" s="304">
        <f>C95+1</f>
        <v>15</v>
      </c>
      <c r="D102" s="269" t="s">
        <v>471</v>
      </c>
      <c r="E102" s="278" t="s">
        <v>840</v>
      </c>
      <c r="F102" s="5" t="s">
        <v>559</v>
      </c>
      <c r="H102" s="254" t="s">
        <v>626</v>
      </c>
      <c r="I102" s="348" t="s">
        <v>539</v>
      </c>
      <c r="J102" s="203" t="s">
        <v>807</v>
      </c>
      <c r="K102" s="238"/>
      <c r="L102" s="238"/>
      <c r="M102" s="39" t="s">
        <v>143</v>
      </c>
      <c r="N102" s="39" t="s">
        <v>438</v>
      </c>
      <c r="O102" s="217" t="s">
        <v>882</v>
      </c>
      <c r="P102" s="39"/>
      <c r="R102" s="68"/>
      <c r="S102" s="68"/>
      <c r="T102" s="68"/>
      <c r="U102" s="68"/>
      <c r="V102" s="68"/>
      <c r="W102" s="68"/>
      <c r="X102" s="68"/>
      <c r="Y102" s="68"/>
      <c r="Z102" s="68"/>
      <c r="AA102" s="68"/>
      <c r="AB102" s="68"/>
      <c r="AC102" s="68"/>
      <c r="AD102" s="68"/>
      <c r="AE102" s="68"/>
      <c r="AF102" s="68"/>
      <c r="AG102" s="68"/>
      <c r="AH102" s="68"/>
      <c r="AI102" s="68"/>
      <c r="AJ102" s="68"/>
      <c r="AK102" s="68"/>
    </row>
    <row r="103" spans="1:37" s="44" customFormat="1" ht="42" customHeight="1" thickBot="1">
      <c r="A103" s="323"/>
      <c r="B103" s="290"/>
      <c r="C103" s="305"/>
      <c r="D103" s="269"/>
      <c r="E103" s="279"/>
      <c r="F103" s="5" t="s">
        <v>554</v>
      </c>
      <c r="H103" s="255"/>
      <c r="I103" s="349"/>
      <c r="J103" s="241"/>
      <c r="K103" s="239"/>
      <c r="L103" s="239"/>
      <c r="M103" s="39" t="s">
        <v>144</v>
      </c>
      <c r="N103" s="105" t="s">
        <v>242</v>
      </c>
      <c r="O103" s="191"/>
      <c r="P103" s="39"/>
      <c r="R103" s="68"/>
      <c r="S103" s="68"/>
      <c r="T103" s="68"/>
      <c r="U103" s="68"/>
      <c r="V103" s="68"/>
      <c r="W103" s="68"/>
      <c r="X103" s="68"/>
      <c r="Y103" s="68"/>
      <c r="Z103" s="68"/>
      <c r="AA103" s="68"/>
      <c r="AB103" s="68"/>
      <c r="AC103" s="68"/>
      <c r="AD103" s="68"/>
      <c r="AE103" s="68"/>
      <c r="AF103" s="68"/>
      <c r="AG103" s="68"/>
      <c r="AH103" s="68"/>
      <c r="AI103" s="68"/>
      <c r="AJ103" s="68"/>
      <c r="AK103" s="68"/>
    </row>
    <row r="104" spans="1:37" s="44" customFormat="1" ht="42" customHeight="1" thickBot="1">
      <c r="A104" s="323"/>
      <c r="B104" s="290"/>
      <c r="C104" s="305"/>
      <c r="D104" s="269" t="s">
        <v>472</v>
      </c>
      <c r="E104" s="280" t="s">
        <v>701</v>
      </c>
      <c r="F104" s="5" t="s">
        <v>555</v>
      </c>
      <c r="H104" s="256"/>
      <c r="I104" s="349"/>
      <c r="J104" s="241"/>
      <c r="K104" s="239"/>
      <c r="L104" s="239"/>
      <c r="M104" s="39" t="s">
        <v>238</v>
      </c>
      <c r="N104" s="39" t="s">
        <v>243</v>
      </c>
      <c r="O104" s="191"/>
      <c r="P104" s="39"/>
      <c r="R104" s="68"/>
      <c r="S104" s="68"/>
      <c r="T104" s="68"/>
      <c r="U104" s="68"/>
      <c r="V104" s="68"/>
      <c r="W104" s="68"/>
      <c r="X104" s="68"/>
      <c r="Y104" s="68"/>
      <c r="Z104" s="68"/>
      <c r="AA104" s="68"/>
      <c r="AB104" s="68"/>
      <c r="AC104" s="68"/>
      <c r="AD104" s="68"/>
      <c r="AE104" s="68"/>
      <c r="AF104" s="68"/>
      <c r="AG104" s="68"/>
      <c r="AH104" s="68"/>
      <c r="AI104" s="68"/>
      <c r="AJ104" s="68"/>
      <c r="AK104" s="68"/>
    </row>
    <row r="105" spans="1:37" s="44" customFormat="1" ht="42" customHeight="1" thickBot="1">
      <c r="A105" s="323"/>
      <c r="B105" s="290"/>
      <c r="C105" s="305"/>
      <c r="D105" s="269"/>
      <c r="E105" s="281"/>
      <c r="F105" s="4" t="s">
        <v>556</v>
      </c>
      <c r="H105" s="251" t="s">
        <v>552</v>
      </c>
      <c r="I105" s="349"/>
      <c r="J105" s="241"/>
      <c r="K105" s="239"/>
      <c r="L105" s="239"/>
      <c r="M105" s="39" t="s">
        <v>239</v>
      </c>
      <c r="N105" s="39" t="s">
        <v>244</v>
      </c>
      <c r="O105" s="191"/>
      <c r="P105" s="39"/>
      <c r="R105" s="68"/>
      <c r="S105" s="68"/>
      <c r="T105" s="68"/>
      <c r="U105" s="68"/>
      <c r="V105" s="68"/>
      <c r="W105" s="68"/>
      <c r="X105" s="68"/>
      <c r="Y105" s="68"/>
      <c r="Z105" s="68"/>
      <c r="AA105" s="68"/>
      <c r="AB105" s="68"/>
      <c r="AC105" s="68"/>
      <c r="AD105" s="68"/>
      <c r="AE105" s="68"/>
      <c r="AF105" s="68"/>
      <c r="AG105" s="68"/>
      <c r="AH105" s="68"/>
      <c r="AI105" s="68"/>
      <c r="AJ105" s="68"/>
      <c r="AK105" s="68"/>
    </row>
    <row r="106" spans="1:37" s="44" customFormat="1" ht="42" customHeight="1" thickBot="1">
      <c r="A106" s="323"/>
      <c r="B106" s="290"/>
      <c r="C106" s="305"/>
      <c r="D106" s="269" t="s">
        <v>473</v>
      </c>
      <c r="E106" s="280" t="s">
        <v>702</v>
      </c>
      <c r="F106" s="4" t="s">
        <v>557</v>
      </c>
      <c r="H106" s="252"/>
      <c r="I106" s="349"/>
      <c r="J106" s="241"/>
      <c r="K106" s="239"/>
      <c r="L106" s="239"/>
      <c r="M106" s="39" t="s">
        <v>240</v>
      </c>
      <c r="N106" s="39"/>
      <c r="O106" s="191"/>
      <c r="P106" s="39"/>
      <c r="R106" s="68"/>
      <c r="S106" s="68"/>
      <c r="T106" s="68"/>
      <c r="U106" s="68"/>
      <c r="V106" s="68"/>
      <c r="W106" s="68"/>
      <c r="X106" s="68"/>
      <c r="Y106" s="68"/>
      <c r="Z106" s="68"/>
      <c r="AA106" s="68"/>
      <c r="AB106" s="68"/>
      <c r="AC106" s="68"/>
      <c r="AD106" s="68"/>
      <c r="AE106" s="68"/>
      <c r="AF106" s="68"/>
      <c r="AG106" s="68"/>
      <c r="AH106" s="68"/>
      <c r="AI106" s="68"/>
      <c r="AJ106" s="68"/>
      <c r="AK106" s="68"/>
    </row>
    <row r="107" spans="1:37" s="44" customFormat="1" ht="42" customHeight="1" thickBot="1">
      <c r="A107" s="323"/>
      <c r="B107" s="290"/>
      <c r="C107" s="306"/>
      <c r="D107" s="269"/>
      <c r="E107" s="284"/>
      <c r="F107" s="1" t="s">
        <v>558</v>
      </c>
      <c r="H107" s="253"/>
      <c r="I107" s="350"/>
      <c r="J107" s="242"/>
      <c r="K107" s="240"/>
      <c r="L107" s="240"/>
      <c r="M107" s="40" t="s">
        <v>241</v>
      </c>
      <c r="N107" s="40"/>
      <c r="O107" s="193"/>
      <c r="P107" s="40"/>
      <c r="R107" s="68"/>
      <c r="S107" s="68"/>
      <c r="T107" s="68"/>
      <c r="U107" s="68"/>
      <c r="V107" s="68"/>
      <c r="W107" s="68"/>
      <c r="X107" s="68"/>
      <c r="Y107" s="68"/>
      <c r="Z107" s="68"/>
      <c r="AA107" s="68"/>
      <c r="AB107" s="68"/>
      <c r="AC107" s="68"/>
      <c r="AD107" s="68"/>
      <c r="AE107" s="68"/>
      <c r="AF107" s="68"/>
      <c r="AG107" s="68"/>
      <c r="AH107" s="68"/>
      <c r="AI107" s="68"/>
      <c r="AJ107" s="68"/>
      <c r="AK107" s="68"/>
    </row>
    <row r="108" spans="1:37" s="44" customFormat="1" ht="7.95" customHeight="1" thickBot="1">
      <c r="A108" s="323"/>
      <c r="B108" s="290"/>
      <c r="C108" s="32"/>
      <c r="D108" s="30"/>
      <c r="E108" s="208"/>
      <c r="F108" s="29"/>
      <c r="G108" s="29"/>
      <c r="H108" s="29"/>
      <c r="I108" s="59"/>
      <c r="J108" s="207"/>
      <c r="K108" s="211"/>
      <c r="L108" s="211"/>
      <c r="M108" s="29"/>
      <c r="N108" s="29"/>
      <c r="O108" s="195"/>
      <c r="P108" s="29"/>
      <c r="R108" s="68"/>
      <c r="S108" s="68"/>
      <c r="T108" s="68"/>
      <c r="U108" s="68"/>
      <c r="V108" s="68"/>
      <c r="W108" s="68"/>
      <c r="X108" s="68"/>
      <c r="Y108" s="68"/>
      <c r="Z108" s="68"/>
      <c r="AA108" s="68"/>
      <c r="AB108" s="68"/>
      <c r="AC108" s="68"/>
      <c r="AD108" s="68"/>
      <c r="AE108" s="68"/>
      <c r="AF108" s="68"/>
      <c r="AG108" s="68"/>
      <c r="AH108" s="68"/>
      <c r="AI108" s="68"/>
      <c r="AJ108" s="68"/>
      <c r="AK108" s="68"/>
    </row>
    <row r="109" spans="1:37" s="44" customFormat="1" ht="42" customHeight="1" thickBot="1">
      <c r="A109" s="323"/>
      <c r="B109" s="290"/>
      <c r="C109" s="304">
        <f>C102+1</f>
        <v>16</v>
      </c>
      <c r="D109" s="269" t="s">
        <v>328</v>
      </c>
      <c r="E109" s="278" t="s">
        <v>841</v>
      </c>
      <c r="F109" s="5" t="s">
        <v>559</v>
      </c>
      <c r="H109" s="254" t="s">
        <v>626</v>
      </c>
      <c r="I109" s="348" t="s">
        <v>539</v>
      </c>
      <c r="J109" s="203" t="s">
        <v>807</v>
      </c>
      <c r="K109" s="238"/>
      <c r="L109" s="238"/>
      <c r="M109" s="39" t="s">
        <v>638</v>
      </c>
      <c r="N109" s="39" t="s">
        <v>245</v>
      </c>
      <c r="O109" s="192" t="s">
        <v>355</v>
      </c>
      <c r="P109" s="39"/>
      <c r="R109" s="68"/>
      <c r="S109" s="68"/>
      <c r="T109" s="68"/>
      <c r="U109" s="68"/>
      <c r="V109" s="68"/>
      <c r="W109" s="68"/>
      <c r="X109" s="68"/>
      <c r="Y109" s="68"/>
      <c r="Z109" s="68"/>
      <c r="AA109" s="68"/>
      <c r="AB109" s="68"/>
      <c r="AC109" s="68"/>
      <c r="AD109" s="68"/>
      <c r="AE109" s="68"/>
      <c r="AF109" s="68"/>
      <c r="AG109" s="68"/>
      <c r="AH109" s="68"/>
      <c r="AI109" s="68"/>
      <c r="AJ109" s="68"/>
      <c r="AK109" s="68"/>
    </row>
    <row r="110" spans="1:37" s="44" customFormat="1" ht="42" customHeight="1" thickBot="1">
      <c r="A110" s="323"/>
      <c r="B110" s="290"/>
      <c r="C110" s="305"/>
      <c r="D110" s="269"/>
      <c r="E110" s="279"/>
      <c r="F110" s="5" t="s">
        <v>554</v>
      </c>
      <c r="H110" s="255"/>
      <c r="I110" s="349"/>
      <c r="J110" s="241"/>
      <c r="K110" s="239"/>
      <c r="L110" s="239"/>
      <c r="M110" s="39" t="s">
        <v>23</v>
      </c>
      <c r="N110" s="39" t="s">
        <v>246</v>
      </c>
      <c r="O110" s="192" t="s">
        <v>304</v>
      </c>
      <c r="P110" s="39"/>
      <c r="R110" s="68"/>
      <c r="S110" s="68"/>
      <c r="T110" s="68"/>
      <c r="U110" s="68"/>
      <c r="V110" s="68"/>
      <c r="W110" s="68"/>
      <c r="X110" s="68"/>
      <c r="Y110" s="68"/>
      <c r="Z110" s="68"/>
      <c r="AA110" s="68"/>
      <c r="AB110" s="68"/>
      <c r="AC110" s="68"/>
      <c r="AD110" s="68"/>
      <c r="AE110" s="68"/>
      <c r="AF110" s="68"/>
      <c r="AG110" s="68"/>
      <c r="AH110" s="68"/>
      <c r="AI110" s="68"/>
      <c r="AJ110" s="68"/>
      <c r="AK110" s="68"/>
    </row>
    <row r="111" spans="1:37" s="44" customFormat="1" ht="42" customHeight="1" thickBot="1">
      <c r="A111" s="323"/>
      <c r="B111" s="290"/>
      <c r="C111" s="305"/>
      <c r="D111" s="269" t="s">
        <v>329</v>
      </c>
      <c r="E111" s="280" t="s">
        <v>842</v>
      </c>
      <c r="F111" s="5" t="s">
        <v>555</v>
      </c>
      <c r="H111" s="256"/>
      <c r="I111" s="349"/>
      <c r="J111" s="241"/>
      <c r="K111" s="239"/>
      <c r="L111" s="239"/>
      <c r="M111" s="39" t="s">
        <v>146</v>
      </c>
      <c r="N111" s="39" t="s">
        <v>247</v>
      </c>
      <c r="O111" s="191"/>
      <c r="P111" s="39"/>
      <c r="R111" s="68"/>
      <c r="S111" s="68"/>
      <c r="T111" s="68"/>
      <c r="U111" s="68"/>
      <c r="V111" s="68"/>
      <c r="W111" s="68"/>
      <c r="X111" s="68"/>
      <c r="Y111" s="68"/>
      <c r="Z111" s="68"/>
      <c r="AA111" s="68"/>
      <c r="AB111" s="68"/>
      <c r="AC111" s="68"/>
      <c r="AD111" s="68"/>
      <c r="AE111" s="68"/>
      <c r="AF111" s="68"/>
      <c r="AG111" s="68"/>
      <c r="AH111" s="68"/>
      <c r="AI111" s="68"/>
      <c r="AJ111" s="68"/>
      <c r="AK111" s="68"/>
    </row>
    <row r="112" spans="1:37" s="44" customFormat="1" ht="42" customHeight="1" thickBot="1">
      <c r="A112" s="323"/>
      <c r="B112" s="290"/>
      <c r="C112" s="305"/>
      <c r="D112" s="269"/>
      <c r="E112" s="281"/>
      <c r="F112" s="4" t="s">
        <v>556</v>
      </c>
      <c r="H112" s="251" t="s">
        <v>552</v>
      </c>
      <c r="I112" s="349"/>
      <c r="J112" s="241"/>
      <c r="K112" s="239"/>
      <c r="L112" s="239"/>
      <c r="M112" s="39"/>
      <c r="N112" s="39" t="s">
        <v>248</v>
      </c>
      <c r="O112" s="191"/>
      <c r="P112" s="39"/>
      <c r="R112" s="68"/>
      <c r="S112" s="68"/>
      <c r="T112" s="68"/>
      <c r="U112" s="68"/>
      <c r="V112" s="68"/>
      <c r="W112" s="68"/>
      <c r="X112" s="68"/>
      <c r="Y112" s="68"/>
      <c r="Z112" s="68"/>
      <c r="AA112" s="68"/>
      <c r="AB112" s="68"/>
      <c r="AC112" s="68"/>
      <c r="AD112" s="68"/>
      <c r="AE112" s="68"/>
      <c r="AF112" s="68"/>
      <c r="AG112" s="68"/>
      <c r="AH112" s="68"/>
      <c r="AI112" s="68"/>
      <c r="AJ112" s="68"/>
      <c r="AK112" s="68"/>
    </row>
    <row r="113" spans="1:37" s="44" customFormat="1" ht="42" customHeight="1" thickBot="1">
      <c r="A113" s="323"/>
      <c r="B113" s="290"/>
      <c r="C113" s="305"/>
      <c r="D113" s="269" t="s">
        <v>330</v>
      </c>
      <c r="E113" s="280" t="s">
        <v>703</v>
      </c>
      <c r="F113" s="4" t="s">
        <v>557</v>
      </c>
      <c r="H113" s="252"/>
      <c r="I113" s="349"/>
      <c r="J113" s="241"/>
      <c r="K113" s="239"/>
      <c r="L113" s="239"/>
      <c r="M113" s="39"/>
      <c r="N113" s="39" t="s">
        <v>249</v>
      </c>
      <c r="O113" s="191"/>
      <c r="P113" s="39"/>
      <c r="R113" s="68"/>
      <c r="S113" s="68"/>
      <c r="T113" s="68"/>
      <c r="U113" s="68"/>
      <c r="V113" s="68"/>
      <c r="W113" s="68"/>
      <c r="X113" s="68"/>
      <c r="Y113" s="68"/>
      <c r="Z113" s="68"/>
      <c r="AA113" s="68"/>
      <c r="AB113" s="68"/>
      <c r="AC113" s="68"/>
      <c r="AD113" s="68"/>
      <c r="AE113" s="68"/>
      <c r="AF113" s="68"/>
      <c r="AG113" s="68"/>
      <c r="AH113" s="68"/>
      <c r="AI113" s="68"/>
      <c r="AJ113" s="68"/>
      <c r="AK113" s="68"/>
    </row>
    <row r="114" spans="1:37" s="44" customFormat="1" ht="42" customHeight="1" thickBot="1">
      <c r="A114" s="323"/>
      <c r="B114" s="290"/>
      <c r="C114" s="306"/>
      <c r="D114" s="269"/>
      <c r="E114" s="284"/>
      <c r="F114" s="1" t="s">
        <v>558</v>
      </c>
      <c r="H114" s="253"/>
      <c r="I114" s="350"/>
      <c r="J114" s="242"/>
      <c r="K114" s="240"/>
      <c r="L114" s="240"/>
      <c r="M114" s="40"/>
      <c r="N114" s="40" t="s">
        <v>255</v>
      </c>
      <c r="O114" s="193"/>
      <c r="P114" s="40"/>
      <c r="R114" s="68"/>
      <c r="S114" s="68"/>
      <c r="T114" s="68"/>
      <c r="U114" s="68"/>
      <c r="V114" s="68"/>
      <c r="W114" s="68"/>
      <c r="X114" s="68"/>
      <c r="Y114" s="68"/>
      <c r="Z114" s="68"/>
      <c r="AA114" s="68"/>
      <c r="AB114" s="68"/>
      <c r="AC114" s="68"/>
      <c r="AD114" s="68"/>
      <c r="AE114" s="68"/>
      <c r="AF114" s="68"/>
      <c r="AG114" s="68"/>
      <c r="AH114" s="68"/>
      <c r="AI114" s="68"/>
      <c r="AJ114" s="68"/>
      <c r="AK114" s="68"/>
    </row>
    <row r="115" spans="1:37" s="44" customFormat="1" ht="7.95" customHeight="1" thickBot="1">
      <c r="A115" s="323"/>
      <c r="B115" s="290"/>
      <c r="C115" s="32"/>
      <c r="D115" s="30"/>
      <c r="E115" s="208"/>
      <c r="F115" s="29"/>
      <c r="G115" s="29"/>
      <c r="H115" s="29"/>
      <c r="I115" s="59"/>
      <c r="J115" s="207"/>
      <c r="K115" s="211"/>
      <c r="L115" s="211"/>
      <c r="M115" s="29"/>
      <c r="N115" s="29"/>
      <c r="O115" s="195"/>
      <c r="P115" s="29"/>
      <c r="R115" s="68"/>
      <c r="S115" s="68"/>
      <c r="T115" s="68"/>
      <c r="U115" s="68"/>
      <c r="V115" s="68"/>
      <c r="W115" s="68"/>
      <c r="X115" s="68"/>
      <c r="Y115" s="68"/>
      <c r="Z115" s="68"/>
      <c r="AA115" s="68"/>
      <c r="AB115" s="68"/>
      <c r="AC115" s="68"/>
      <c r="AD115" s="68"/>
      <c r="AE115" s="68"/>
      <c r="AF115" s="68"/>
      <c r="AG115" s="68"/>
      <c r="AH115" s="68"/>
      <c r="AI115" s="68"/>
      <c r="AJ115" s="68"/>
      <c r="AK115" s="68"/>
    </row>
    <row r="116" spans="1:37" s="44" customFormat="1" ht="42" customHeight="1" thickBot="1">
      <c r="A116" s="323"/>
      <c r="B116" s="290"/>
      <c r="C116" s="304">
        <f>C109+1</f>
        <v>17</v>
      </c>
      <c r="D116" s="269" t="s">
        <v>315</v>
      </c>
      <c r="E116" s="271" t="s">
        <v>704</v>
      </c>
      <c r="F116" s="5" t="s">
        <v>559</v>
      </c>
      <c r="H116" s="254" t="s">
        <v>626</v>
      </c>
      <c r="I116" s="348" t="s">
        <v>539</v>
      </c>
      <c r="J116" s="203" t="s">
        <v>807</v>
      </c>
      <c r="K116" s="238"/>
      <c r="L116" s="238"/>
      <c r="M116" s="39" t="s">
        <v>638</v>
      </c>
      <c r="N116" s="39" t="s">
        <v>245</v>
      </c>
      <c r="O116" s="191"/>
      <c r="P116" s="39"/>
      <c r="R116" s="68"/>
      <c r="S116" s="68"/>
      <c r="T116" s="68"/>
      <c r="U116" s="68"/>
      <c r="V116" s="68"/>
      <c r="W116" s="68"/>
      <c r="X116" s="68"/>
      <c r="Y116" s="68"/>
      <c r="Z116" s="68"/>
      <c r="AA116" s="68"/>
      <c r="AB116" s="68"/>
      <c r="AC116" s="68"/>
      <c r="AD116" s="68"/>
      <c r="AE116" s="68"/>
      <c r="AF116" s="68"/>
      <c r="AG116" s="68"/>
      <c r="AH116" s="68"/>
      <c r="AI116" s="68"/>
      <c r="AJ116" s="68"/>
      <c r="AK116" s="68"/>
    </row>
    <row r="117" spans="1:37" s="44" customFormat="1" ht="42" customHeight="1" thickBot="1">
      <c r="A117" s="323"/>
      <c r="B117" s="290"/>
      <c r="C117" s="305"/>
      <c r="D117" s="269"/>
      <c r="E117" s="268"/>
      <c r="F117" s="5" t="s">
        <v>554</v>
      </c>
      <c r="H117" s="255"/>
      <c r="I117" s="349"/>
      <c r="J117" s="241"/>
      <c r="K117" s="239"/>
      <c r="L117" s="239"/>
      <c r="M117" s="39" t="s">
        <v>24</v>
      </c>
      <c r="N117" s="39" t="s">
        <v>247</v>
      </c>
      <c r="O117" s="191"/>
      <c r="P117" s="39"/>
      <c r="R117" s="68"/>
      <c r="S117" s="68"/>
      <c r="T117" s="68"/>
      <c r="U117" s="68"/>
      <c r="V117" s="68"/>
      <c r="W117" s="68"/>
      <c r="X117" s="68"/>
      <c r="Y117" s="68"/>
      <c r="Z117" s="68"/>
      <c r="AA117" s="68"/>
      <c r="AB117" s="68"/>
      <c r="AC117" s="68"/>
      <c r="AD117" s="68"/>
      <c r="AE117" s="68"/>
      <c r="AF117" s="68"/>
      <c r="AG117" s="68"/>
      <c r="AH117" s="68"/>
      <c r="AI117" s="68"/>
      <c r="AJ117" s="68"/>
      <c r="AK117" s="68"/>
    </row>
    <row r="118" spans="1:37" s="44" customFormat="1" ht="42" customHeight="1" thickBot="1">
      <c r="A118" s="323"/>
      <c r="B118" s="290"/>
      <c r="C118" s="305"/>
      <c r="D118" s="269" t="s">
        <v>316</v>
      </c>
      <c r="E118" s="267" t="s">
        <v>705</v>
      </c>
      <c r="F118" s="5" t="s">
        <v>555</v>
      </c>
      <c r="H118" s="256"/>
      <c r="I118" s="349"/>
      <c r="J118" s="241"/>
      <c r="K118" s="239"/>
      <c r="L118" s="239"/>
      <c r="M118" s="39"/>
      <c r="N118" s="39" t="s">
        <v>250</v>
      </c>
      <c r="O118" s="191"/>
      <c r="P118" s="39"/>
      <c r="R118" s="68"/>
      <c r="S118" s="68"/>
      <c r="T118" s="68"/>
      <c r="U118" s="68"/>
      <c r="V118" s="68"/>
      <c r="W118" s="68"/>
      <c r="X118" s="68"/>
      <c r="Y118" s="68"/>
      <c r="Z118" s="68"/>
      <c r="AA118" s="68"/>
      <c r="AB118" s="68"/>
      <c r="AC118" s="68"/>
      <c r="AD118" s="68"/>
      <c r="AE118" s="68"/>
      <c r="AF118" s="68"/>
      <c r="AG118" s="68"/>
      <c r="AH118" s="68"/>
      <c r="AI118" s="68"/>
      <c r="AJ118" s="68"/>
      <c r="AK118" s="68"/>
    </row>
    <row r="119" spans="1:37" s="44" customFormat="1" ht="42" customHeight="1" thickBot="1">
      <c r="A119" s="323"/>
      <c r="B119" s="290"/>
      <c r="C119" s="305"/>
      <c r="D119" s="269"/>
      <c r="E119" s="268"/>
      <c r="F119" s="4" t="s">
        <v>556</v>
      </c>
      <c r="H119" s="251" t="s">
        <v>552</v>
      </c>
      <c r="I119" s="349"/>
      <c r="J119" s="241"/>
      <c r="K119" s="239"/>
      <c r="L119" s="239"/>
      <c r="M119" s="39"/>
      <c r="N119" s="39" t="s">
        <v>251</v>
      </c>
      <c r="O119" s="191"/>
      <c r="P119" s="39"/>
      <c r="R119" s="68"/>
      <c r="S119" s="68"/>
      <c r="T119" s="68"/>
      <c r="U119" s="68"/>
      <c r="V119" s="68"/>
      <c r="W119" s="68"/>
      <c r="X119" s="68"/>
      <c r="Y119" s="68"/>
      <c r="Z119" s="68"/>
      <c r="AA119" s="68"/>
      <c r="AB119" s="68"/>
      <c r="AC119" s="68"/>
      <c r="AD119" s="68"/>
      <c r="AE119" s="68"/>
      <c r="AF119" s="68"/>
      <c r="AG119" s="68"/>
      <c r="AH119" s="68"/>
      <c r="AI119" s="68"/>
      <c r="AJ119" s="68"/>
      <c r="AK119" s="68"/>
    </row>
    <row r="120" spans="1:37" s="44" customFormat="1" ht="42" customHeight="1" thickBot="1">
      <c r="A120" s="323"/>
      <c r="B120" s="290"/>
      <c r="C120" s="305"/>
      <c r="D120" s="269" t="s">
        <v>317</v>
      </c>
      <c r="E120" s="267" t="s">
        <v>721</v>
      </c>
      <c r="F120" s="4" t="s">
        <v>557</v>
      </c>
      <c r="H120" s="252"/>
      <c r="I120" s="349"/>
      <c r="J120" s="241"/>
      <c r="K120" s="239"/>
      <c r="L120" s="239"/>
      <c r="M120" s="39"/>
      <c r="N120" s="39" t="s">
        <v>252</v>
      </c>
      <c r="O120" s="191"/>
      <c r="P120" s="39"/>
      <c r="R120" s="68"/>
      <c r="S120" s="68"/>
      <c r="T120" s="68"/>
      <c r="U120" s="68"/>
      <c r="V120" s="68"/>
      <c r="W120" s="68"/>
      <c r="X120" s="68"/>
      <c r="Y120" s="68"/>
      <c r="Z120" s="68"/>
      <c r="AA120" s="68"/>
      <c r="AB120" s="68"/>
      <c r="AC120" s="68"/>
      <c r="AD120" s="68"/>
      <c r="AE120" s="68"/>
      <c r="AF120" s="68"/>
      <c r="AG120" s="68"/>
      <c r="AH120" s="68"/>
      <c r="AI120" s="68"/>
      <c r="AJ120" s="68"/>
      <c r="AK120" s="68"/>
    </row>
    <row r="121" spans="1:37" s="44" customFormat="1" ht="42" customHeight="1" thickBot="1">
      <c r="A121" s="323"/>
      <c r="B121" s="290"/>
      <c r="C121" s="306"/>
      <c r="D121" s="269"/>
      <c r="E121" s="268"/>
      <c r="F121" s="1" t="s">
        <v>558</v>
      </c>
      <c r="H121" s="253"/>
      <c r="I121" s="350"/>
      <c r="J121" s="242"/>
      <c r="K121" s="240"/>
      <c r="L121" s="240"/>
      <c r="M121" s="40"/>
      <c r="N121" s="40"/>
      <c r="O121" s="193"/>
      <c r="P121" s="40"/>
      <c r="R121" s="68"/>
      <c r="S121" s="68"/>
      <c r="T121" s="68"/>
      <c r="U121" s="68"/>
      <c r="V121" s="68"/>
      <c r="W121" s="68"/>
      <c r="X121" s="68"/>
      <c r="Y121" s="68"/>
      <c r="Z121" s="68"/>
      <c r="AA121" s="68"/>
      <c r="AB121" s="68"/>
      <c r="AC121" s="68"/>
      <c r="AD121" s="68"/>
      <c r="AE121" s="68"/>
      <c r="AF121" s="68"/>
      <c r="AG121" s="68"/>
      <c r="AH121" s="68"/>
      <c r="AI121" s="68"/>
      <c r="AJ121" s="68"/>
      <c r="AK121" s="68"/>
    </row>
    <row r="122" spans="1:37" s="44" customFormat="1" ht="7.95" customHeight="1" thickBot="1">
      <c r="A122" s="323"/>
      <c r="B122" s="290"/>
      <c r="C122" s="32"/>
      <c r="D122" s="30"/>
      <c r="E122" s="208"/>
      <c r="F122" s="29"/>
      <c r="G122" s="29"/>
      <c r="H122" s="29"/>
      <c r="I122" s="59"/>
      <c r="J122" s="207"/>
      <c r="K122" s="211"/>
      <c r="L122" s="211"/>
      <c r="M122" s="29"/>
      <c r="N122" s="29"/>
      <c r="O122" s="195"/>
      <c r="P122" s="29"/>
      <c r="R122" s="68"/>
      <c r="S122" s="68"/>
      <c r="T122" s="68"/>
      <c r="U122" s="68"/>
      <c r="V122" s="68"/>
      <c r="W122" s="68"/>
      <c r="X122" s="68"/>
      <c r="Y122" s="68"/>
      <c r="Z122" s="68"/>
      <c r="AA122" s="68"/>
      <c r="AB122" s="68"/>
      <c r="AC122" s="68"/>
      <c r="AD122" s="68"/>
      <c r="AE122" s="68"/>
      <c r="AF122" s="68"/>
      <c r="AG122" s="68"/>
      <c r="AH122" s="68"/>
      <c r="AI122" s="68"/>
      <c r="AJ122" s="68"/>
      <c r="AK122" s="68"/>
    </row>
    <row r="123" spans="1:37" s="44" customFormat="1" ht="42" customHeight="1" thickBot="1">
      <c r="A123" s="323"/>
      <c r="B123" s="290"/>
      <c r="C123" s="304">
        <f>C116+1</f>
        <v>18</v>
      </c>
      <c r="D123" s="307" t="s">
        <v>461</v>
      </c>
      <c r="E123" s="321" t="s">
        <v>706</v>
      </c>
      <c r="F123" s="5" t="s">
        <v>559</v>
      </c>
      <c r="H123" s="254" t="s">
        <v>626</v>
      </c>
      <c r="I123" s="348" t="s">
        <v>539</v>
      </c>
      <c r="J123" s="203" t="s">
        <v>807</v>
      </c>
      <c r="K123" s="238"/>
      <c r="L123" s="238"/>
      <c r="M123" s="39" t="s">
        <v>147</v>
      </c>
      <c r="N123" s="39" t="s">
        <v>253</v>
      </c>
      <c r="O123" s="191"/>
      <c r="P123" s="39"/>
      <c r="R123" s="68"/>
      <c r="S123" s="68"/>
      <c r="T123" s="68"/>
      <c r="U123" s="68"/>
      <c r="V123" s="68"/>
      <c r="W123" s="68"/>
      <c r="X123" s="68"/>
      <c r="Y123" s="68"/>
      <c r="Z123" s="68"/>
      <c r="AA123" s="68"/>
      <c r="AB123" s="68"/>
      <c r="AC123" s="68"/>
      <c r="AD123" s="68"/>
      <c r="AE123" s="68"/>
      <c r="AF123" s="68"/>
      <c r="AG123" s="68"/>
      <c r="AH123" s="68"/>
      <c r="AI123" s="68"/>
      <c r="AJ123" s="68"/>
      <c r="AK123" s="68"/>
    </row>
    <row r="124" spans="1:37" s="44" customFormat="1" ht="42" customHeight="1" thickBot="1">
      <c r="A124" s="323"/>
      <c r="B124" s="290"/>
      <c r="C124" s="305"/>
      <c r="D124" s="308"/>
      <c r="E124" s="322"/>
      <c r="F124" s="5" t="s">
        <v>554</v>
      </c>
      <c r="H124" s="255"/>
      <c r="I124" s="349"/>
      <c r="J124" s="241"/>
      <c r="K124" s="239"/>
      <c r="L124" s="239"/>
      <c r="M124" s="39" t="s">
        <v>25</v>
      </c>
      <c r="N124" s="39" t="s">
        <v>254</v>
      </c>
      <c r="O124" s="191"/>
      <c r="P124" s="39"/>
      <c r="R124" s="68"/>
      <c r="S124" s="68"/>
      <c r="T124" s="68"/>
      <c r="U124" s="68"/>
      <c r="V124" s="68"/>
      <c r="W124" s="68"/>
      <c r="X124" s="68"/>
      <c r="Y124" s="68"/>
      <c r="Z124" s="68"/>
      <c r="AA124" s="68"/>
      <c r="AB124" s="68"/>
      <c r="AC124" s="68"/>
      <c r="AD124" s="68"/>
      <c r="AE124" s="68"/>
      <c r="AF124" s="68"/>
      <c r="AG124" s="68"/>
      <c r="AH124" s="68"/>
      <c r="AI124" s="68"/>
      <c r="AJ124" s="68"/>
      <c r="AK124" s="68"/>
    </row>
    <row r="125" spans="1:37" s="44" customFormat="1" ht="42" customHeight="1" thickBot="1">
      <c r="A125" s="323"/>
      <c r="B125" s="290"/>
      <c r="C125" s="305"/>
      <c r="D125" s="307" t="s">
        <v>462</v>
      </c>
      <c r="E125" s="309" t="s">
        <v>365</v>
      </c>
      <c r="F125" s="5" t="s">
        <v>555</v>
      </c>
      <c r="H125" s="256"/>
      <c r="I125" s="349"/>
      <c r="J125" s="241"/>
      <c r="K125" s="239"/>
      <c r="L125" s="239"/>
      <c r="M125" s="39" t="s">
        <v>148</v>
      </c>
      <c r="N125" s="39" t="s">
        <v>246</v>
      </c>
      <c r="O125" s="191"/>
      <c r="P125" s="39"/>
      <c r="R125" s="68"/>
      <c r="S125" s="68"/>
      <c r="T125" s="68"/>
      <c r="U125" s="68"/>
      <c r="V125" s="68"/>
      <c r="W125" s="68"/>
      <c r="X125" s="68"/>
      <c r="Y125" s="68"/>
      <c r="Z125" s="68"/>
      <c r="AA125" s="68"/>
      <c r="AB125" s="68"/>
      <c r="AC125" s="68"/>
      <c r="AD125" s="68"/>
      <c r="AE125" s="68"/>
      <c r="AF125" s="68"/>
      <c r="AG125" s="68"/>
      <c r="AH125" s="68"/>
      <c r="AI125" s="68"/>
      <c r="AJ125" s="68"/>
      <c r="AK125" s="68"/>
    </row>
    <row r="126" spans="1:37" s="44" customFormat="1" ht="42" customHeight="1" thickBot="1">
      <c r="A126" s="323"/>
      <c r="B126" s="290"/>
      <c r="C126" s="305"/>
      <c r="D126" s="308"/>
      <c r="E126" s="310"/>
      <c r="F126" s="4" t="s">
        <v>556</v>
      </c>
      <c r="H126" s="251" t="s">
        <v>552</v>
      </c>
      <c r="I126" s="349"/>
      <c r="J126" s="241"/>
      <c r="K126" s="239"/>
      <c r="L126" s="239"/>
      <c r="M126" s="39" t="s">
        <v>655</v>
      </c>
      <c r="N126" s="39" t="s">
        <v>256</v>
      </c>
      <c r="O126" s="191"/>
      <c r="P126" s="39"/>
      <c r="R126" s="68"/>
      <c r="S126" s="68"/>
      <c r="T126" s="68"/>
      <c r="U126" s="68"/>
      <c r="V126" s="68"/>
      <c r="W126" s="68"/>
      <c r="X126" s="68"/>
      <c r="Y126" s="68"/>
      <c r="Z126" s="68"/>
      <c r="AA126" s="68"/>
      <c r="AB126" s="68"/>
      <c r="AC126" s="68"/>
      <c r="AD126" s="68"/>
      <c r="AE126" s="68"/>
      <c r="AF126" s="68"/>
      <c r="AG126" s="68"/>
      <c r="AH126" s="68"/>
      <c r="AI126" s="68"/>
      <c r="AJ126" s="68"/>
      <c r="AK126" s="68"/>
    </row>
    <row r="127" spans="1:37" s="44" customFormat="1" ht="42" customHeight="1" thickBot="1">
      <c r="A127" s="323"/>
      <c r="B127" s="290"/>
      <c r="C127" s="305"/>
      <c r="D127" s="307" t="s">
        <v>463</v>
      </c>
      <c r="E127" s="309" t="s">
        <v>707</v>
      </c>
      <c r="F127" s="4" t="s">
        <v>557</v>
      </c>
      <c r="H127" s="252"/>
      <c r="I127" s="349"/>
      <c r="J127" s="241"/>
      <c r="K127" s="239"/>
      <c r="L127" s="239"/>
      <c r="M127" s="39"/>
      <c r="N127" s="39" t="s">
        <v>237</v>
      </c>
      <c r="O127" s="191"/>
      <c r="P127" s="39"/>
      <c r="R127" s="68"/>
      <c r="S127" s="68"/>
      <c r="T127" s="68"/>
      <c r="U127" s="68"/>
      <c r="V127" s="68"/>
      <c r="W127" s="68"/>
      <c r="X127" s="68"/>
      <c r="Y127" s="68"/>
      <c r="Z127" s="68"/>
      <c r="AA127" s="68"/>
      <c r="AB127" s="68"/>
      <c r="AC127" s="68"/>
      <c r="AD127" s="68"/>
      <c r="AE127" s="68"/>
      <c r="AF127" s="68"/>
      <c r="AG127" s="68"/>
      <c r="AH127" s="68"/>
      <c r="AI127" s="68"/>
      <c r="AJ127" s="68"/>
      <c r="AK127" s="68"/>
    </row>
    <row r="128" spans="1:37" s="44" customFormat="1" ht="42" customHeight="1" thickBot="1">
      <c r="A128" s="323"/>
      <c r="B128" s="290"/>
      <c r="C128" s="306"/>
      <c r="D128" s="308"/>
      <c r="E128" s="310"/>
      <c r="F128" s="1" t="s">
        <v>558</v>
      </c>
      <c r="H128" s="253"/>
      <c r="I128" s="350"/>
      <c r="J128" s="242"/>
      <c r="K128" s="240"/>
      <c r="L128" s="240"/>
      <c r="M128" s="40"/>
      <c r="N128" s="40"/>
      <c r="O128" s="193"/>
      <c r="P128" s="40"/>
      <c r="R128" s="68"/>
      <c r="S128" s="68"/>
      <c r="T128" s="68"/>
      <c r="U128" s="68"/>
      <c r="V128" s="68"/>
      <c r="W128" s="68"/>
      <c r="X128" s="68"/>
      <c r="Y128" s="68"/>
      <c r="Z128" s="68"/>
      <c r="AA128" s="68"/>
      <c r="AB128" s="68"/>
      <c r="AC128" s="68"/>
      <c r="AD128" s="68"/>
      <c r="AE128" s="68"/>
      <c r="AF128" s="68"/>
      <c r="AG128" s="68"/>
      <c r="AH128" s="68"/>
      <c r="AI128" s="68"/>
      <c r="AJ128" s="68"/>
      <c r="AK128" s="68"/>
    </row>
    <row r="129" spans="1:37" s="44" customFormat="1" ht="7.95" customHeight="1" thickBot="1">
      <c r="A129" s="323"/>
      <c r="B129" s="22"/>
      <c r="C129" s="32"/>
      <c r="D129" s="30"/>
      <c r="E129" s="208"/>
      <c r="F129" s="29"/>
      <c r="G129" s="29"/>
      <c r="H129" s="29"/>
      <c r="I129" s="59"/>
      <c r="J129" s="207"/>
      <c r="K129" s="211"/>
      <c r="L129" s="211"/>
      <c r="M129" s="29"/>
      <c r="N129" s="29"/>
      <c r="O129" s="195"/>
      <c r="P129" s="29"/>
      <c r="R129" s="68"/>
      <c r="S129" s="68"/>
      <c r="T129" s="68"/>
      <c r="U129" s="68"/>
      <c r="V129" s="68"/>
      <c r="W129" s="68"/>
      <c r="X129" s="68"/>
      <c r="Y129" s="68"/>
      <c r="Z129" s="68"/>
      <c r="AA129" s="68"/>
      <c r="AB129" s="68"/>
      <c r="AC129" s="68"/>
      <c r="AD129" s="68"/>
      <c r="AE129" s="68"/>
      <c r="AF129" s="68"/>
      <c r="AG129" s="68"/>
      <c r="AH129" s="68"/>
      <c r="AI129" s="68"/>
      <c r="AJ129" s="68"/>
      <c r="AK129" s="68"/>
    </row>
    <row r="130" spans="1:37" s="44" customFormat="1" ht="42" customHeight="1" thickBot="1">
      <c r="A130" s="323"/>
      <c r="B130" s="317" t="s">
        <v>597</v>
      </c>
      <c r="C130" s="275">
        <f>C123+1</f>
        <v>19</v>
      </c>
      <c r="D130" s="269" t="s">
        <v>468</v>
      </c>
      <c r="E130" s="271" t="s">
        <v>708</v>
      </c>
      <c r="F130" s="5" t="s">
        <v>559</v>
      </c>
      <c r="H130" s="254" t="s">
        <v>626</v>
      </c>
      <c r="I130" s="348" t="s">
        <v>539</v>
      </c>
      <c r="J130" s="203" t="s">
        <v>811</v>
      </c>
      <c r="K130" s="238"/>
      <c r="L130" s="238"/>
      <c r="M130" s="39" t="s">
        <v>149</v>
      </c>
      <c r="N130" s="39" t="s">
        <v>257</v>
      </c>
      <c r="O130" s="191"/>
      <c r="P130" s="39"/>
      <c r="R130" s="68"/>
      <c r="S130" s="68"/>
      <c r="T130" s="68"/>
      <c r="U130" s="68"/>
      <c r="V130" s="68"/>
      <c r="W130" s="68"/>
      <c r="X130" s="68"/>
      <c r="Y130" s="68"/>
      <c r="Z130" s="68"/>
      <c r="AA130" s="68"/>
      <c r="AB130" s="68"/>
      <c r="AC130" s="68"/>
      <c r="AD130" s="68"/>
      <c r="AE130" s="68"/>
      <c r="AF130" s="68"/>
      <c r="AG130" s="68"/>
      <c r="AH130" s="68"/>
      <c r="AI130" s="68"/>
      <c r="AJ130" s="68"/>
      <c r="AK130" s="68"/>
    </row>
    <row r="131" spans="1:37" s="44" customFormat="1" ht="42" customHeight="1" thickBot="1">
      <c r="A131" s="323"/>
      <c r="B131" s="318"/>
      <c r="C131" s="276"/>
      <c r="D131" s="269"/>
      <c r="E131" s="268"/>
      <c r="F131" s="5" t="s">
        <v>554</v>
      </c>
      <c r="H131" s="255"/>
      <c r="I131" s="349"/>
      <c r="J131" s="241"/>
      <c r="K131" s="239"/>
      <c r="L131" s="239"/>
      <c r="M131" s="39" t="s">
        <v>157</v>
      </c>
      <c r="N131" s="39" t="s">
        <v>258</v>
      </c>
      <c r="O131" s="191"/>
      <c r="P131" s="39"/>
      <c r="R131" s="68"/>
      <c r="S131" s="68"/>
      <c r="T131" s="68"/>
      <c r="U131" s="68"/>
      <c r="V131" s="68"/>
      <c r="W131" s="68"/>
      <c r="X131" s="68"/>
      <c r="Y131" s="68"/>
      <c r="Z131" s="68"/>
      <c r="AA131" s="68"/>
      <c r="AB131" s="68"/>
      <c r="AC131" s="68"/>
      <c r="AD131" s="68"/>
      <c r="AE131" s="68"/>
      <c r="AF131" s="68"/>
      <c r="AG131" s="68"/>
      <c r="AH131" s="68"/>
      <c r="AI131" s="68"/>
      <c r="AJ131" s="68"/>
      <c r="AK131" s="68"/>
    </row>
    <row r="132" spans="1:37" s="44" customFormat="1" ht="42" customHeight="1" thickBot="1">
      <c r="A132" s="323"/>
      <c r="B132" s="318"/>
      <c r="C132" s="276"/>
      <c r="D132" s="269" t="s">
        <v>469</v>
      </c>
      <c r="E132" s="267" t="s">
        <v>709</v>
      </c>
      <c r="F132" s="5" t="s">
        <v>555</v>
      </c>
      <c r="H132" s="256"/>
      <c r="I132" s="349"/>
      <c r="J132" s="241"/>
      <c r="K132" s="239"/>
      <c r="L132" s="239"/>
      <c r="M132" s="39" t="s">
        <v>279</v>
      </c>
      <c r="N132" s="39"/>
      <c r="O132" s="191"/>
      <c r="P132" s="39"/>
      <c r="R132" s="68"/>
      <c r="S132" s="68"/>
      <c r="T132" s="68"/>
      <c r="U132" s="68"/>
      <c r="V132" s="68"/>
      <c r="W132" s="68"/>
      <c r="X132" s="68"/>
      <c r="Y132" s="68"/>
      <c r="Z132" s="68"/>
      <c r="AA132" s="68"/>
      <c r="AB132" s="68"/>
      <c r="AC132" s="68"/>
      <c r="AD132" s="68"/>
      <c r="AE132" s="68"/>
      <c r="AF132" s="68"/>
      <c r="AG132" s="68"/>
      <c r="AH132" s="68"/>
      <c r="AI132" s="68"/>
      <c r="AJ132" s="68"/>
      <c r="AK132" s="68"/>
    </row>
    <row r="133" spans="1:37" s="44" customFormat="1" ht="42" customHeight="1" thickBot="1">
      <c r="A133" s="323"/>
      <c r="B133" s="318"/>
      <c r="C133" s="276"/>
      <c r="D133" s="269"/>
      <c r="E133" s="268"/>
      <c r="F133" s="4" t="s">
        <v>556</v>
      </c>
      <c r="H133" s="251" t="s">
        <v>552</v>
      </c>
      <c r="I133" s="349"/>
      <c r="J133" s="241"/>
      <c r="K133" s="239"/>
      <c r="L133" s="239"/>
      <c r="M133" s="39"/>
      <c r="N133" s="39"/>
      <c r="O133" s="191"/>
      <c r="P133" s="39"/>
      <c r="R133" s="68"/>
      <c r="S133" s="68"/>
      <c r="T133" s="68"/>
      <c r="U133" s="68"/>
      <c r="V133" s="68"/>
      <c r="W133" s="68"/>
      <c r="X133" s="68"/>
      <c r="Y133" s="68"/>
      <c r="Z133" s="68"/>
      <c r="AA133" s="68"/>
      <c r="AB133" s="68"/>
      <c r="AC133" s="68"/>
      <c r="AD133" s="68"/>
      <c r="AE133" s="68"/>
      <c r="AF133" s="68"/>
      <c r="AG133" s="68"/>
      <c r="AH133" s="68"/>
      <c r="AI133" s="68"/>
      <c r="AJ133" s="68"/>
      <c r="AK133" s="68"/>
    </row>
    <row r="134" spans="1:37" s="44" customFormat="1" ht="42" customHeight="1" thickBot="1">
      <c r="A134" s="323"/>
      <c r="B134" s="318"/>
      <c r="C134" s="276"/>
      <c r="D134" s="269" t="s">
        <v>470</v>
      </c>
      <c r="E134" s="267" t="s">
        <v>710</v>
      </c>
      <c r="F134" s="4" t="s">
        <v>557</v>
      </c>
      <c r="H134" s="252"/>
      <c r="I134" s="349"/>
      <c r="J134" s="241"/>
      <c r="K134" s="239"/>
      <c r="L134" s="239"/>
      <c r="M134" s="39"/>
      <c r="N134" s="39"/>
      <c r="O134" s="191"/>
      <c r="P134" s="39"/>
      <c r="R134" s="68"/>
      <c r="S134" s="68"/>
      <c r="T134" s="68"/>
      <c r="U134" s="68"/>
      <c r="V134" s="68"/>
      <c r="W134" s="68"/>
      <c r="X134" s="68"/>
      <c r="Y134" s="68"/>
      <c r="Z134" s="68"/>
      <c r="AA134" s="68"/>
      <c r="AB134" s="68"/>
      <c r="AC134" s="68"/>
      <c r="AD134" s="68"/>
      <c r="AE134" s="68"/>
      <c r="AF134" s="68"/>
      <c r="AG134" s="68"/>
      <c r="AH134" s="68"/>
      <c r="AI134" s="68"/>
      <c r="AJ134" s="68"/>
      <c r="AK134" s="68"/>
    </row>
    <row r="135" spans="1:37" s="44" customFormat="1" ht="42" customHeight="1" thickBot="1">
      <c r="A135" s="323"/>
      <c r="B135" s="318"/>
      <c r="C135" s="277"/>
      <c r="D135" s="269"/>
      <c r="E135" s="268"/>
      <c r="F135" s="1" t="s">
        <v>558</v>
      </c>
      <c r="H135" s="253"/>
      <c r="I135" s="350"/>
      <c r="J135" s="242"/>
      <c r="K135" s="240"/>
      <c r="L135" s="240"/>
      <c r="M135" s="40"/>
      <c r="N135" s="40"/>
      <c r="O135" s="193"/>
      <c r="P135" s="40"/>
      <c r="R135" s="68"/>
      <c r="S135" s="68"/>
      <c r="T135" s="68"/>
      <c r="U135" s="68"/>
      <c r="V135" s="68"/>
      <c r="W135" s="68"/>
      <c r="X135" s="68"/>
      <c r="Y135" s="68"/>
      <c r="Z135" s="68"/>
      <c r="AA135" s="68"/>
      <c r="AB135" s="68"/>
      <c r="AC135" s="68"/>
      <c r="AD135" s="68"/>
      <c r="AE135" s="68"/>
      <c r="AF135" s="68"/>
      <c r="AG135" s="68"/>
      <c r="AH135" s="68"/>
      <c r="AI135" s="68"/>
      <c r="AJ135" s="68"/>
      <c r="AK135" s="68"/>
    </row>
    <row r="136" spans="1:37" s="44" customFormat="1" ht="7.95" customHeight="1" thickBot="1">
      <c r="A136" s="323"/>
      <c r="B136" s="318"/>
      <c r="C136" s="32"/>
      <c r="D136" s="30"/>
      <c r="E136" s="208"/>
      <c r="F136" s="29"/>
      <c r="G136" s="29"/>
      <c r="H136" s="29"/>
      <c r="I136" s="59"/>
      <c r="J136" s="207"/>
      <c r="K136" s="211"/>
      <c r="L136" s="211"/>
      <c r="M136" s="29"/>
      <c r="N136" s="29"/>
      <c r="O136" s="195"/>
      <c r="P136" s="29"/>
      <c r="R136" s="68"/>
      <c r="S136" s="68"/>
      <c r="T136" s="68"/>
      <c r="U136" s="68"/>
      <c r="V136" s="68"/>
      <c r="W136" s="68"/>
      <c r="X136" s="68"/>
      <c r="Y136" s="68"/>
      <c r="Z136" s="68"/>
      <c r="AA136" s="68"/>
      <c r="AB136" s="68"/>
      <c r="AC136" s="68"/>
      <c r="AD136" s="68"/>
      <c r="AE136" s="68"/>
      <c r="AF136" s="68"/>
      <c r="AG136" s="68"/>
      <c r="AH136" s="68"/>
      <c r="AI136" s="68"/>
      <c r="AJ136" s="68"/>
      <c r="AK136" s="68"/>
    </row>
    <row r="137" spans="1:37" s="44" customFormat="1" ht="42" customHeight="1" thickBot="1">
      <c r="A137" s="323"/>
      <c r="B137" s="318"/>
      <c r="C137" s="275">
        <f>C130+1</f>
        <v>20</v>
      </c>
      <c r="D137" s="269" t="s">
        <v>403</v>
      </c>
      <c r="E137" s="278" t="s">
        <v>711</v>
      </c>
      <c r="F137" s="5" t="s">
        <v>559</v>
      </c>
      <c r="H137" s="254" t="s">
        <v>626</v>
      </c>
      <c r="I137" s="348" t="s">
        <v>539</v>
      </c>
      <c r="J137" s="203" t="s">
        <v>811</v>
      </c>
      <c r="K137" s="238"/>
      <c r="L137" s="238"/>
      <c r="M137" s="39" t="s">
        <v>24</v>
      </c>
      <c r="N137" s="39" t="s">
        <v>259</v>
      </c>
      <c r="O137" s="191"/>
      <c r="P137" s="39"/>
      <c r="R137" s="68"/>
      <c r="S137" s="68"/>
      <c r="T137" s="68"/>
      <c r="U137" s="68"/>
      <c r="V137" s="68"/>
      <c r="W137" s="68"/>
      <c r="X137" s="68"/>
      <c r="Y137" s="68"/>
      <c r="Z137" s="68"/>
      <c r="AA137" s="68"/>
      <c r="AB137" s="68"/>
      <c r="AC137" s="68"/>
      <c r="AD137" s="68"/>
      <c r="AE137" s="68"/>
      <c r="AF137" s="68"/>
      <c r="AG137" s="68"/>
      <c r="AH137" s="68"/>
      <c r="AI137" s="68"/>
      <c r="AJ137" s="68"/>
      <c r="AK137" s="68"/>
    </row>
    <row r="138" spans="1:37" s="44" customFormat="1" ht="42" customHeight="1" thickBot="1">
      <c r="A138" s="323"/>
      <c r="B138" s="318"/>
      <c r="C138" s="276"/>
      <c r="D138" s="269"/>
      <c r="E138" s="279"/>
      <c r="F138" s="5" t="s">
        <v>554</v>
      </c>
      <c r="H138" s="255"/>
      <c r="I138" s="349"/>
      <c r="J138" s="241"/>
      <c r="K138" s="239"/>
      <c r="L138" s="239"/>
      <c r="M138" s="39" t="s">
        <v>26</v>
      </c>
      <c r="N138" s="39" t="s">
        <v>260</v>
      </c>
      <c r="O138" s="191"/>
      <c r="P138" s="39"/>
      <c r="R138" s="68"/>
      <c r="S138" s="68"/>
      <c r="T138" s="68"/>
      <c r="U138" s="68"/>
      <c r="V138" s="68"/>
      <c r="W138" s="68"/>
      <c r="X138" s="68"/>
      <c r="Y138" s="68"/>
      <c r="Z138" s="68"/>
      <c r="AA138" s="68"/>
      <c r="AB138" s="68"/>
      <c r="AC138" s="68"/>
      <c r="AD138" s="68"/>
      <c r="AE138" s="68"/>
      <c r="AF138" s="68"/>
      <c r="AG138" s="68"/>
      <c r="AH138" s="68"/>
      <c r="AI138" s="68"/>
      <c r="AJ138" s="68"/>
      <c r="AK138" s="68"/>
    </row>
    <row r="139" spans="1:37" s="44" customFormat="1" ht="42" customHeight="1" thickBot="1">
      <c r="A139" s="323"/>
      <c r="B139" s="318"/>
      <c r="C139" s="276"/>
      <c r="D139" s="269" t="s">
        <v>404</v>
      </c>
      <c r="E139" s="278" t="s">
        <v>712</v>
      </c>
      <c r="F139" s="5" t="s">
        <v>555</v>
      </c>
      <c r="H139" s="256"/>
      <c r="I139" s="349"/>
      <c r="J139" s="241"/>
      <c r="K139" s="239"/>
      <c r="L139" s="239"/>
      <c r="M139" s="39" t="s">
        <v>280</v>
      </c>
      <c r="N139" s="39" t="s">
        <v>245</v>
      </c>
      <c r="O139" s="191"/>
      <c r="P139" s="39"/>
      <c r="R139" s="68"/>
      <c r="S139" s="68"/>
      <c r="T139" s="68"/>
      <c r="U139" s="68"/>
      <c r="V139" s="68"/>
      <c r="W139" s="68"/>
      <c r="X139" s="68"/>
      <c r="Y139" s="68"/>
      <c r="Z139" s="68"/>
      <c r="AA139" s="68"/>
      <c r="AB139" s="68"/>
      <c r="AC139" s="68"/>
      <c r="AD139" s="68"/>
      <c r="AE139" s="68"/>
      <c r="AF139" s="68"/>
      <c r="AG139" s="68"/>
      <c r="AH139" s="68"/>
      <c r="AI139" s="68"/>
      <c r="AJ139" s="68"/>
      <c r="AK139" s="68"/>
    </row>
    <row r="140" spans="1:37" s="44" customFormat="1" ht="42" customHeight="1" thickBot="1">
      <c r="A140" s="323"/>
      <c r="B140" s="318"/>
      <c r="C140" s="276"/>
      <c r="D140" s="269"/>
      <c r="E140" s="279"/>
      <c r="F140" s="4" t="s">
        <v>556</v>
      </c>
      <c r="H140" s="251" t="s">
        <v>552</v>
      </c>
      <c r="I140" s="349"/>
      <c r="J140" s="241"/>
      <c r="K140" s="239"/>
      <c r="L140" s="239"/>
      <c r="M140" s="39"/>
      <c r="N140" s="39"/>
      <c r="O140" s="191"/>
      <c r="P140" s="39"/>
      <c r="R140" s="68"/>
      <c r="S140" s="68"/>
      <c r="T140" s="68"/>
      <c r="U140" s="68"/>
      <c r="V140" s="68"/>
      <c r="W140" s="68"/>
      <c r="X140" s="68"/>
      <c r="Y140" s="68"/>
      <c r="Z140" s="68"/>
      <c r="AA140" s="68"/>
      <c r="AB140" s="68"/>
      <c r="AC140" s="68"/>
      <c r="AD140" s="68"/>
      <c r="AE140" s="68"/>
      <c r="AF140" s="68"/>
      <c r="AG140" s="68"/>
      <c r="AH140" s="68"/>
      <c r="AI140" s="68"/>
      <c r="AJ140" s="68"/>
      <c r="AK140" s="68"/>
    </row>
    <row r="141" spans="1:37" s="44" customFormat="1" ht="42" customHeight="1" thickBot="1">
      <c r="A141" s="323"/>
      <c r="B141" s="318"/>
      <c r="C141" s="276"/>
      <c r="D141" s="269" t="s">
        <v>405</v>
      </c>
      <c r="E141" s="280" t="s">
        <v>713</v>
      </c>
      <c r="F141" s="4" t="s">
        <v>557</v>
      </c>
      <c r="H141" s="252"/>
      <c r="I141" s="349"/>
      <c r="J141" s="241"/>
      <c r="K141" s="239"/>
      <c r="L141" s="239"/>
      <c r="M141" s="39"/>
      <c r="N141" s="39"/>
      <c r="O141" s="191"/>
      <c r="P141" s="39"/>
      <c r="R141" s="68"/>
      <c r="S141" s="68"/>
      <c r="T141" s="68"/>
      <c r="U141" s="68"/>
      <c r="V141" s="68"/>
      <c r="W141" s="68"/>
      <c r="X141" s="68"/>
      <c r="Y141" s="68"/>
      <c r="Z141" s="68"/>
      <c r="AA141" s="68"/>
      <c r="AB141" s="68"/>
      <c r="AC141" s="68"/>
      <c r="AD141" s="68"/>
      <c r="AE141" s="68"/>
      <c r="AF141" s="68"/>
      <c r="AG141" s="68"/>
      <c r="AH141" s="68"/>
      <c r="AI141" s="68"/>
      <c r="AJ141" s="68"/>
      <c r="AK141" s="68"/>
    </row>
    <row r="142" spans="1:37" s="44" customFormat="1" ht="42" customHeight="1" thickBot="1">
      <c r="A142" s="323"/>
      <c r="B142" s="318"/>
      <c r="C142" s="277"/>
      <c r="D142" s="269"/>
      <c r="E142" s="284"/>
      <c r="F142" s="1" t="s">
        <v>558</v>
      </c>
      <c r="H142" s="253"/>
      <c r="I142" s="350"/>
      <c r="J142" s="242"/>
      <c r="K142" s="240"/>
      <c r="L142" s="240"/>
      <c r="M142" s="40"/>
      <c r="N142" s="40"/>
      <c r="O142" s="193"/>
      <c r="P142" s="40"/>
      <c r="R142" s="68"/>
      <c r="S142" s="68"/>
      <c r="T142" s="68"/>
      <c r="U142" s="68"/>
      <c r="V142" s="68"/>
      <c r="W142" s="68"/>
      <c r="X142" s="68"/>
      <c r="Y142" s="68"/>
      <c r="Z142" s="68"/>
      <c r="AA142" s="68"/>
      <c r="AB142" s="68"/>
      <c r="AC142" s="68"/>
      <c r="AD142" s="68"/>
      <c r="AE142" s="68"/>
      <c r="AF142" s="68"/>
      <c r="AG142" s="68"/>
      <c r="AH142" s="68"/>
      <c r="AI142" s="68"/>
      <c r="AJ142" s="68"/>
      <c r="AK142" s="68"/>
    </row>
    <row r="143" spans="1:37" s="44" customFormat="1" ht="7.95" customHeight="1" thickBot="1">
      <c r="A143" s="323"/>
      <c r="B143" s="318"/>
      <c r="C143" s="32"/>
      <c r="D143" s="30"/>
      <c r="E143" s="208"/>
      <c r="F143" s="29"/>
      <c r="G143" s="29"/>
      <c r="H143" s="29"/>
      <c r="I143" s="59"/>
      <c r="J143" s="207"/>
      <c r="K143" s="211"/>
      <c r="L143" s="211"/>
      <c r="M143" s="29"/>
      <c r="N143" s="29"/>
      <c r="O143" s="195"/>
      <c r="P143" s="29"/>
      <c r="R143" s="68"/>
      <c r="S143" s="68"/>
      <c r="T143" s="68"/>
      <c r="U143" s="68"/>
      <c r="V143" s="68"/>
      <c r="W143" s="68"/>
      <c r="X143" s="68"/>
      <c r="Y143" s="68"/>
      <c r="Z143" s="68"/>
      <c r="AA143" s="68"/>
      <c r="AB143" s="68"/>
      <c r="AC143" s="68"/>
      <c r="AD143" s="68"/>
      <c r="AE143" s="68"/>
      <c r="AF143" s="68"/>
      <c r="AG143" s="68"/>
      <c r="AH143" s="68"/>
      <c r="AI143" s="68"/>
      <c r="AJ143" s="68"/>
      <c r="AK143" s="68"/>
    </row>
    <row r="144" spans="1:37" ht="42" customHeight="1" thickBot="1">
      <c r="A144" s="323"/>
      <c r="B144" s="318"/>
      <c r="C144" s="275">
        <f>C137+1</f>
        <v>21</v>
      </c>
      <c r="D144" s="269" t="s">
        <v>545</v>
      </c>
      <c r="E144" s="278" t="s">
        <v>528</v>
      </c>
      <c r="F144" s="5" t="s">
        <v>559</v>
      </c>
      <c r="H144" s="254" t="s">
        <v>626</v>
      </c>
      <c r="I144" s="348" t="s">
        <v>539</v>
      </c>
      <c r="J144" s="203" t="s">
        <v>811</v>
      </c>
      <c r="K144" s="238"/>
      <c r="L144" s="238"/>
      <c r="M144" s="39" t="s">
        <v>281</v>
      </c>
      <c r="N144" s="39" t="s">
        <v>261</v>
      </c>
      <c r="O144" s="191"/>
      <c r="P144" s="39"/>
      <c r="R144" s="16"/>
      <c r="S144" s="16"/>
      <c r="T144" s="16"/>
      <c r="U144" s="16"/>
      <c r="V144" s="16"/>
      <c r="W144" s="16"/>
      <c r="X144" s="16"/>
      <c r="Y144" s="16"/>
      <c r="Z144" s="16"/>
      <c r="AA144" s="16"/>
      <c r="AB144" s="16"/>
      <c r="AC144" s="16"/>
      <c r="AD144" s="16"/>
      <c r="AE144" s="16"/>
      <c r="AF144" s="16"/>
      <c r="AG144" s="16"/>
      <c r="AH144" s="16"/>
      <c r="AI144" s="16"/>
      <c r="AJ144" s="16"/>
      <c r="AK144" s="16"/>
    </row>
    <row r="145" spans="1:37" ht="42" customHeight="1" thickBot="1">
      <c r="A145" s="323"/>
      <c r="B145" s="318"/>
      <c r="C145" s="276"/>
      <c r="D145" s="269"/>
      <c r="E145" s="279"/>
      <c r="F145" s="5" t="s">
        <v>554</v>
      </c>
      <c r="H145" s="255"/>
      <c r="I145" s="349"/>
      <c r="J145" s="241"/>
      <c r="K145" s="239"/>
      <c r="L145" s="239"/>
      <c r="M145" s="39" t="s">
        <v>282</v>
      </c>
      <c r="N145" s="39" t="s">
        <v>262</v>
      </c>
      <c r="O145" s="191"/>
      <c r="P145" s="39"/>
      <c r="R145" s="16"/>
      <c r="S145" s="16"/>
      <c r="T145" s="16"/>
      <c r="U145" s="16"/>
      <c r="V145" s="16"/>
      <c r="W145" s="16"/>
      <c r="X145" s="16"/>
      <c r="Y145" s="16"/>
      <c r="Z145" s="16"/>
      <c r="AA145" s="16"/>
      <c r="AB145" s="16"/>
      <c r="AC145" s="16"/>
      <c r="AD145" s="16"/>
      <c r="AE145" s="16"/>
      <c r="AF145" s="16"/>
      <c r="AG145" s="16"/>
      <c r="AH145" s="16"/>
      <c r="AI145" s="16"/>
      <c r="AJ145" s="16"/>
      <c r="AK145" s="16"/>
    </row>
    <row r="146" spans="1:37" ht="42" customHeight="1" thickBot="1">
      <c r="A146" s="323"/>
      <c r="B146" s="318"/>
      <c r="C146" s="276"/>
      <c r="D146" s="269" t="s">
        <v>546</v>
      </c>
      <c r="E146" s="280" t="s">
        <v>714</v>
      </c>
      <c r="F146" s="5" t="s">
        <v>555</v>
      </c>
      <c r="H146" s="256"/>
      <c r="I146" s="349"/>
      <c r="J146" s="241"/>
      <c r="K146" s="239"/>
      <c r="L146" s="239"/>
      <c r="M146" s="39"/>
      <c r="N146" s="39"/>
      <c r="O146" s="191"/>
      <c r="P146" s="39"/>
      <c r="R146" s="16"/>
      <c r="S146" s="16"/>
      <c r="T146" s="16"/>
      <c r="U146" s="16"/>
      <c r="V146" s="16"/>
      <c r="W146" s="16"/>
      <c r="X146" s="16"/>
      <c r="Y146" s="16"/>
      <c r="Z146" s="16"/>
      <c r="AA146" s="16"/>
      <c r="AB146" s="16"/>
      <c r="AC146" s="16"/>
      <c r="AD146" s="16"/>
      <c r="AE146" s="16"/>
      <c r="AF146" s="16"/>
      <c r="AG146" s="16"/>
      <c r="AH146" s="16"/>
      <c r="AI146" s="16"/>
      <c r="AJ146" s="16"/>
      <c r="AK146" s="16"/>
    </row>
    <row r="147" spans="1:37" ht="42" customHeight="1" thickBot="1">
      <c r="A147" s="323"/>
      <c r="B147" s="318"/>
      <c r="C147" s="276"/>
      <c r="D147" s="269"/>
      <c r="E147" s="281"/>
      <c r="F147" s="4" t="s">
        <v>556</v>
      </c>
      <c r="H147" s="251" t="s">
        <v>552</v>
      </c>
      <c r="I147" s="349"/>
      <c r="J147" s="241"/>
      <c r="K147" s="239"/>
      <c r="L147" s="239"/>
      <c r="M147" s="39"/>
      <c r="N147" s="39"/>
      <c r="O147" s="191"/>
      <c r="P147" s="39"/>
      <c r="R147" s="16"/>
      <c r="S147" s="16"/>
      <c r="T147" s="16"/>
      <c r="U147" s="16"/>
      <c r="V147" s="16"/>
      <c r="W147" s="16"/>
      <c r="X147" s="16"/>
      <c r="Y147" s="16"/>
      <c r="Z147" s="16"/>
      <c r="AA147" s="16"/>
      <c r="AB147" s="16"/>
      <c r="AC147" s="16"/>
      <c r="AD147" s="16"/>
      <c r="AE147" s="16"/>
      <c r="AF147" s="16"/>
      <c r="AG147" s="16"/>
      <c r="AH147" s="16"/>
      <c r="AI147" s="16"/>
      <c r="AJ147" s="16"/>
      <c r="AK147" s="16"/>
    </row>
    <row r="148" spans="1:37" ht="42" customHeight="1" thickBot="1">
      <c r="A148" s="323"/>
      <c r="B148" s="318"/>
      <c r="C148" s="276"/>
      <c r="D148" s="269" t="s">
        <v>547</v>
      </c>
      <c r="E148" s="319" t="s">
        <v>59</v>
      </c>
      <c r="F148" s="4" t="s">
        <v>557</v>
      </c>
      <c r="H148" s="252"/>
      <c r="I148" s="349"/>
      <c r="J148" s="241"/>
      <c r="K148" s="239"/>
      <c r="L148" s="239"/>
      <c r="M148" s="39"/>
      <c r="N148" s="39"/>
      <c r="O148" s="191"/>
      <c r="P148" s="39"/>
      <c r="R148" s="16"/>
      <c r="S148" s="16"/>
      <c r="T148" s="16"/>
      <c r="U148" s="16"/>
      <c r="V148" s="16"/>
      <c r="W148" s="16"/>
      <c r="X148" s="16"/>
      <c r="Y148" s="16"/>
      <c r="Z148" s="16"/>
      <c r="AA148" s="16"/>
      <c r="AB148" s="16"/>
      <c r="AC148" s="16"/>
      <c r="AD148" s="16"/>
      <c r="AE148" s="16"/>
      <c r="AF148" s="16"/>
      <c r="AG148" s="16"/>
      <c r="AH148" s="16"/>
      <c r="AI148" s="16"/>
      <c r="AJ148" s="16"/>
      <c r="AK148" s="16"/>
    </row>
    <row r="149" spans="1:37" ht="42" customHeight="1" thickBot="1">
      <c r="A149" s="323"/>
      <c r="B149" s="318"/>
      <c r="C149" s="277"/>
      <c r="D149" s="269"/>
      <c r="E149" s="320"/>
      <c r="F149" s="1" t="s">
        <v>558</v>
      </c>
      <c r="H149" s="253"/>
      <c r="I149" s="350"/>
      <c r="J149" s="242"/>
      <c r="K149" s="240"/>
      <c r="L149" s="240"/>
      <c r="M149" s="40"/>
      <c r="N149" s="40"/>
      <c r="O149" s="193"/>
      <c r="P149" s="40"/>
      <c r="R149" s="16"/>
      <c r="S149" s="16"/>
      <c r="T149" s="16"/>
      <c r="U149" s="16"/>
      <c r="V149" s="16"/>
      <c r="W149" s="16"/>
      <c r="X149" s="16"/>
      <c r="Y149" s="16"/>
      <c r="Z149" s="16"/>
      <c r="AA149" s="16"/>
      <c r="AB149" s="16"/>
      <c r="AC149" s="16"/>
      <c r="AD149" s="16"/>
      <c r="AE149" s="16"/>
      <c r="AF149" s="16"/>
      <c r="AG149" s="16"/>
      <c r="AH149" s="16"/>
      <c r="AI149" s="16"/>
      <c r="AJ149" s="16"/>
      <c r="AK149" s="16"/>
    </row>
    <row r="150" spans="1:37" s="44" customFormat="1" ht="7.95" customHeight="1" thickBot="1">
      <c r="A150" s="323"/>
      <c r="B150" s="318"/>
      <c r="C150" s="32"/>
      <c r="D150" s="30"/>
      <c r="E150" s="208"/>
      <c r="F150" s="29"/>
      <c r="G150" s="29"/>
      <c r="H150" s="29"/>
      <c r="I150" s="59"/>
      <c r="J150" s="207"/>
      <c r="K150" s="211"/>
      <c r="L150" s="211"/>
      <c r="M150" s="29"/>
      <c r="N150" s="29"/>
      <c r="O150" s="195"/>
      <c r="P150" s="29"/>
      <c r="R150" s="68"/>
      <c r="S150" s="68"/>
      <c r="T150" s="68"/>
      <c r="U150" s="68"/>
      <c r="V150" s="68"/>
      <c r="W150" s="68"/>
      <c r="X150" s="68"/>
      <c r="Y150" s="68"/>
      <c r="Z150" s="68"/>
      <c r="AA150" s="68"/>
      <c r="AB150" s="68"/>
      <c r="AC150" s="68"/>
      <c r="AD150" s="68"/>
      <c r="AE150" s="68"/>
      <c r="AF150" s="68"/>
      <c r="AG150" s="68"/>
      <c r="AH150" s="68"/>
      <c r="AI150" s="68"/>
      <c r="AJ150" s="68"/>
      <c r="AK150" s="68"/>
    </row>
    <row r="151" spans="1:37" ht="42" customHeight="1" thickBot="1">
      <c r="A151" s="323"/>
      <c r="B151" s="318"/>
      <c r="C151" s="275">
        <f>C144+1</f>
        <v>22</v>
      </c>
      <c r="D151" s="269" t="s">
        <v>406</v>
      </c>
      <c r="E151" s="278" t="s">
        <v>529</v>
      </c>
      <c r="F151" s="5" t="s">
        <v>559</v>
      </c>
      <c r="H151" s="254" t="s">
        <v>626</v>
      </c>
      <c r="I151" s="348" t="s">
        <v>539</v>
      </c>
      <c r="J151" s="203" t="s">
        <v>811</v>
      </c>
      <c r="K151" s="238"/>
      <c r="L151" s="238"/>
      <c r="M151" s="39" t="s">
        <v>283</v>
      </c>
      <c r="N151" s="105"/>
      <c r="O151" s="191"/>
      <c r="P151" s="39"/>
      <c r="R151" s="16"/>
      <c r="S151" s="16"/>
      <c r="T151" s="16"/>
      <c r="U151" s="16"/>
      <c r="V151" s="16"/>
      <c r="W151" s="16"/>
      <c r="X151" s="16"/>
      <c r="Y151" s="16"/>
      <c r="Z151" s="16"/>
      <c r="AA151" s="16"/>
      <c r="AB151" s="16"/>
      <c r="AC151" s="16"/>
      <c r="AD151" s="16"/>
      <c r="AE151" s="16"/>
      <c r="AF151" s="16"/>
      <c r="AG151" s="16"/>
      <c r="AH151" s="16"/>
      <c r="AI151" s="16"/>
      <c r="AJ151" s="16"/>
      <c r="AK151" s="16"/>
    </row>
    <row r="152" spans="1:37" ht="42" customHeight="1" thickBot="1">
      <c r="A152" s="323"/>
      <c r="B152" s="318"/>
      <c r="C152" s="276"/>
      <c r="D152" s="269"/>
      <c r="E152" s="279"/>
      <c r="F152" s="5" t="s">
        <v>554</v>
      </c>
      <c r="H152" s="255"/>
      <c r="I152" s="349"/>
      <c r="J152" s="241"/>
      <c r="K152" s="239"/>
      <c r="L152" s="239"/>
      <c r="M152" s="39" t="s">
        <v>284</v>
      </c>
      <c r="N152" s="39" t="s">
        <v>150</v>
      </c>
      <c r="O152" s="191"/>
      <c r="P152" s="39"/>
      <c r="R152" s="16"/>
      <c r="S152" s="16"/>
      <c r="T152" s="16"/>
      <c r="U152" s="16"/>
      <c r="V152" s="16"/>
      <c r="W152" s="16"/>
      <c r="X152" s="16"/>
      <c r="Y152" s="16"/>
      <c r="Z152" s="16"/>
      <c r="AA152" s="16"/>
      <c r="AB152" s="16"/>
      <c r="AC152" s="16"/>
      <c r="AD152" s="16"/>
      <c r="AE152" s="16"/>
      <c r="AF152" s="16"/>
      <c r="AG152" s="16"/>
      <c r="AH152" s="16"/>
      <c r="AI152" s="16"/>
      <c r="AJ152" s="16"/>
      <c r="AK152" s="16"/>
    </row>
    <row r="153" spans="1:37" ht="42" customHeight="1" thickBot="1">
      <c r="A153" s="323"/>
      <c r="B153" s="318"/>
      <c r="C153" s="276"/>
      <c r="D153" s="269" t="s">
        <v>407</v>
      </c>
      <c r="E153" s="280" t="s">
        <v>594</v>
      </c>
      <c r="F153" s="5" t="s">
        <v>555</v>
      </c>
      <c r="H153" s="256"/>
      <c r="I153" s="349"/>
      <c r="J153" s="241"/>
      <c r="K153" s="239"/>
      <c r="L153" s="239"/>
      <c r="M153" s="39"/>
      <c r="N153" s="39"/>
      <c r="O153" s="191"/>
      <c r="P153" s="39"/>
      <c r="R153" s="16"/>
      <c r="S153" s="16"/>
      <c r="T153" s="16"/>
      <c r="U153" s="16"/>
      <c r="V153" s="16"/>
      <c r="W153" s="16"/>
      <c r="X153" s="16"/>
      <c r="Y153" s="16"/>
      <c r="Z153" s="16"/>
      <c r="AA153" s="16"/>
      <c r="AB153" s="16"/>
      <c r="AC153" s="16"/>
      <c r="AD153" s="16"/>
      <c r="AE153" s="16"/>
      <c r="AF153" s="16"/>
      <c r="AG153" s="16"/>
      <c r="AH153" s="16"/>
      <c r="AI153" s="16"/>
      <c r="AJ153" s="16"/>
      <c r="AK153" s="16"/>
    </row>
    <row r="154" spans="1:37" ht="42" customHeight="1" thickBot="1">
      <c r="A154" s="323"/>
      <c r="B154" s="318"/>
      <c r="C154" s="276"/>
      <c r="D154" s="269"/>
      <c r="E154" s="281"/>
      <c r="F154" s="4" t="s">
        <v>556</v>
      </c>
      <c r="H154" s="251" t="s">
        <v>552</v>
      </c>
      <c r="I154" s="349"/>
      <c r="J154" s="241"/>
      <c r="K154" s="239"/>
      <c r="L154" s="239"/>
      <c r="M154" s="39"/>
      <c r="N154" s="39"/>
      <c r="O154" s="191"/>
      <c r="P154" s="39"/>
      <c r="R154" s="16"/>
      <c r="S154" s="16"/>
      <c r="T154" s="16"/>
      <c r="U154" s="16"/>
      <c r="V154" s="16"/>
      <c r="W154" s="16"/>
      <c r="X154" s="16"/>
      <c r="Y154" s="16"/>
      <c r="Z154" s="16"/>
      <c r="AA154" s="16"/>
      <c r="AB154" s="16"/>
      <c r="AC154" s="16"/>
      <c r="AD154" s="16"/>
      <c r="AE154" s="16"/>
      <c r="AF154" s="16"/>
      <c r="AG154" s="16"/>
      <c r="AH154" s="16"/>
      <c r="AI154" s="16"/>
      <c r="AJ154" s="16"/>
      <c r="AK154" s="16"/>
    </row>
    <row r="155" spans="1:37" ht="42" customHeight="1" thickBot="1">
      <c r="A155" s="323"/>
      <c r="B155" s="318"/>
      <c r="C155" s="276"/>
      <c r="D155" s="269" t="s">
        <v>314</v>
      </c>
      <c r="E155" s="280" t="s">
        <v>715</v>
      </c>
      <c r="F155" s="4" t="s">
        <v>557</v>
      </c>
      <c r="H155" s="252"/>
      <c r="I155" s="349"/>
      <c r="J155" s="241"/>
      <c r="K155" s="239"/>
      <c r="L155" s="239"/>
      <c r="M155" s="39"/>
      <c r="N155" s="39"/>
      <c r="O155" s="191"/>
      <c r="P155" s="39"/>
      <c r="R155" s="16"/>
      <c r="S155" s="16"/>
      <c r="T155" s="16"/>
      <c r="U155" s="16"/>
      <c r="V155" s="16"/>
      <c r="W155" s="16"/>
      <c r="X155" s="16"/>
      <c r="Y155" s="16"/>
      <c r="Z155" s="16"/>
      <c r="AA155" s="16"/>
      <c r="AB155" s="16"/>
      <c r="AC155" s="16"/>
      <c r="AD155" s="16"/>
      <c r="AE155" s="16"/>
      <c r="AF155" s="16"/>
      <c r="AG155" s="16"/>
      <c r="AH155" s="16"/>
      <c r="AI155" s="16"/>
      <c r="AJ155" s="16"/>
      <c r="AK155" s="16"/>
    </row>
    <row r="156" spans="1:37" ht="42" customHeight="1" thickBot="1">
      <c r="A156" s="323"/>
      <c r="B156" s="318"/>
      <c r="C156" s="277"/>
      <c r="D156" s="269"/>
      <c r="E156" s="284"/>
      <c r="F156" s="1" t="s">
        <v>558</v>
      </c>
      <c r="H156" s="253"/>
      <c r="I156" s="350"/>
      <c r="J156" s="242"/>
      <c r="K156" s="240"/>
      <c r="L156" s="240"/>
      <c r="M156" s="40"/>
      <c r="N156" s="40"/>
      <c r="O156" s="193"/>
      <c r="P156" s="40"/>
      <c r="R156" s="16"/>
      <c r="S156" s="16"/>
      <c r="T156" s="16"/>
      <c r="U156" s="16"/>
      <c r="V156" s="16"/>
      <c r="W156" s="16"/>
      <c r="X156" s="16"/>
      <c r="Y156" s="16"/>
      <c r="Z156" s="16"/>
      <c r="AA156" s="16"/>
      <c r="AB156" s="16"/>
      <c r="AC156" s="16"/>
      <c r="AD156" s="16"/>
      <c r="AE156" s="16"/>
      <c r="AF156" s="16"/>
      <c r="AG156" s="16"/>
      <c r="AH156" s="16"/>
      <c r="AI156" s="16"/>
      <c r="AJ156" s="16"/>
      <c r="AK156" s="16"/>
    </row>
    <row r="157" spans="1:37" s="44" customFormat="1" ht="7.95" customHeight="1" thickBot="1">
      <c r="A157" s="323"/>
      <c r="B157" s="318"/>
      <c r="C157" s="32"/>
      <c r="D157" s="30"/>
      <c r="E157" s="208"/>
      <c r="F157" s="29"/>
      <c r="G157" s="29"/>
      <c r="H157" s="29"/>
      <c r="I157" s="59"/>
      <c r="J157" s="207"/>
      <c r="K157" s="211"/>
      <c r="L157" s="211"/>
      <c r="M157" s="29"/>
      <c r="N157" s="29"/>
      <c r="O157" s="195"/>
      <c r="P157" s="29"/>
      <c r="R157" s="68"/>
      <c r="S157" s="68"/>
      <c r="T157" s="68"/>
      <c r="U157" s="68"/>
      <c r="V157" s="68"/>
      <c r="W157" s="68"/>
      <c r="X157" s="68"/>
      <c r="Y157" s="68"/>
      <c r="Z157" s="68"/>
      <c r="AA157" s="68"/>
      <c r="AB157" s="68"/>
      <c r="AC157" s="68"/>
      <c r="AD157" s="68"/>
      <c r="AE157" s="68"/>
      <c r="AF157" s="68"/>
      <c r="AG157" s="68"/>
      <c r="AH157" s="68"/>
      <c r="AI157" s="68"/>
      <c r="AJ157" s="68"/>
      <c r="AK157" s="68"/>
    </row>
    <row r="158" spans="1:37" ht="42" customHeight="1" thickBot="1">
      <c r="A158" s="323"/>
      <c r="B158" s="318"/>
      <c r="C158" s="275">
        <f>C151+1</f>
        <v>23</v>
      </c>
      <c r="D158" s="269" t="s">
        <v>716</v>
      </c>
      <c r="E158" s="278" t="s">
        <v>717</v>
      </c>
      <c r="F158" s="5" t="s">
        <v>559</v>
      </c>
      <c r="H158" s="254" t="s">
        <v>626</v>
      </c>
      <c r="I158" s="348" t="s">
        <v>539</v>
      </c>
      <c r="J158" s="203" t="s">
        <v>811</v>
      </c>
      <c r="K158" s="238"/>
      <c r="L158" s="238"/>
      <c r="M158" s="39" t="s">
        <v>285</v>
      </c>
      <c r="N158" s="39"/>
      <c r="O158" s="191"/>
      <c r="P158" s="39"/>
      <c r="R158" s="16"/>
      <c r="S158" s="16"/>
      <c r="T158" s="16"/>
      <c r="U158" s="16"/>
      <c r="V158" s="16"/>
      <c r="W158" s="16"/>
      <c r="X158" s="16"/>
      <c r="Y158" s="16"/>
      <c r="Z158" s="16"/>
      <c r="AA158" s="16"/>
      <c r="AB158" s="16"/>
      <c r="AC158" s="16"/>
      <c r="AD158" s="16"/>
      <c r="AE158" s="16"/>
      <c r="AF158" s="16"/>
      <c r="AG158" s="16"/>
      <c r="AH158" s="16"/>
      <c r="AI158" s="16"/>
      <c r="AJ158" s="16"/>
      <c r="AK158" s="16"/>
    </row>
    <row r="159" spans="1:37" ht="42" customHeight="1" thickBot="1">
      <c r="A159" s="323"/>
      <c r="B159" s="318"/>
      <c r="C159" s="276"/>
      <c r="D159" s="270"/>
      <c r="E159" s="279"/>
      <c r="F159" s="5" t="s">
        <v>554</v>
      </c>
      <c r="H159" s="255"/>
      <c r="I159" s="349"/>
      <c r="J159" s="241"/>
      <c r="K159" s="239"/>
      <c r="L159" s="239"/>
      <c r="M159" s="39" t="s">
        <v>286</v>
      </c>
      <c r="N159" s="39" t="s">
        <v>151</v>
      </c>
      <c r="O159" s="191"/>
      <c r="P159" s="39"/>
      <c r="R159" s="16"/>
      <c r="S159" s="16"/>
      <c r="T159" s="16"/>
      <c r="U159" s="16"/>
      <c r="V159" s="16"/>
      <c r="W159" s="16"/>
      <c r="X159" s="16"/>
      <c r="Y159" s="16"/>
      <c r="Z159" s="16"/>
      <c r="AA159" s="16"/>
      <c r="AB159" s="16"/>
      <c r="AC159" s="16"/>
      <c r="AD159" s="16"/>
      <c r="AE159" s="16"/>
      <c r="AF159" s="16"/>
      <c r="AG159" s="16"/>
      <c r="AH159" s="16"/>
      <c r="AI159" s="16"/>
      <c r="AJ159" s="16"/>
      <c r="AK159" s="16"/>
    </row>
    <row r="160" spans="1:37" ht="42" customHeight="1" thickBot="1">
      <c r="A160" s="323"/>
      <c r="B160" s="318"/>
      <c r="C160" s="276"/>
      <c r="D160" s="269" t="s">
        <v>465</v>
      </c>
      <c r="E160" s="280" t="s">
        <v>718</v>
      </c>
      <c r="F160" s="5" t="s">
        <v>555</v>
      </c>
      <c r="H160" s="256"/>
      <c r="I160" s="349"/>
      <c r="J160" s="241"/>
      <c r="K160" s="239"/>
      <c r="L160" s="239"/>
      <c r="M160" s="39" t="s">
        <v>287</v>
      </c>
      <c r="N160" s="39" t="s">
        <v>152</v>
      </c>
      <c r="O160" s="191"/>
      <c r="P160" s="39"/>
      <c r="R160" s="16"/>
      <c r="S160" s="16"/>
      <c r="T160" s="16"/>
      <c r="U160" s="16"/>
      <c r="V160" s="16"/>
      <c r="W160" s="16"/>
      <c r="X160" s="16"/>
      <c r="Y160" s="16"/>
      <c r="Z160" s="16"/>
      <c r="AA160" s="16"/>
      <c r="AB160" s="16"/>
      <c r="AC160" s="16"/>
      <c r="AD160" s="16"/>
      <c r="AE160" s="16"/>
      <c r="AF160" s="16"/>
      <c r="AG160" s="16"/>
      <c r="AH160" s="16"/>
      <c r="AI160" s="16"/>
      <c r="AJ160" s="16"/>
      <c r="AK160" s="16"/>
    </row>
    <row r="161" spans="1:37" ht="42" customHeight="1" thickBot="1">
      <c r="A161" s="323"/>
      <c r="B161" s="318"/>
      <c r="C161" s="276"/>
      <c r="D161" s="270"/>
      <c r="E161" s="281"/>
      <c r="F161" s="4" t="s">
        <v>556</v>
      </c>
      <c r="H161" s="251" t="s">
        <v>552</v>
      </c>
      <c r="I161" s="349"/>
      <c r="J161" s="241"/>
      <c r="K161" s="239"/>
      <c r="L161" s="239"/>
      <c r="M161" s="39" t="s">
        <v>288</v>
      </c>
      <c r="N161" s="39" t="s">
        <v>244</v>
      </c>
      <c r="O161" s="191"/>
      <c r="P161" s="39"/>
      <c r="R161" s="16"/>
      <c r="S161" s="16"/>
      <c r="T161" s="16"/>
      <c r="U161" s="16"/>
      <c r="V161" s="16"/>
      <c r="W161" s="16"/>
      <c r="X161" s="16"/>
      <c r="Y161" s="16"/>
      <c r="Z161" s="16"/>
      <c r="AA161" s="16"/>
      <c r="AB161" s="16"/>
      <c r="AC161" s="16"/>
      <c r="AD161" s="16"/>
      <c r="AE161" s="16"/>
      <c r="AF161" s="16"/>
      <c r="AG161" s="16"/>
      <c r="AH161" s="16"/>
      <c r="AI161" s="16"/>
      <c r="AJ161" s="16"/>
      <c r="AK161" s="16"/>
    </row>
    <row r="162" spans="1:37" ht="42" customHeight="1" thickBot="1">
      <c r="A162" s="323"/>
      <c r="B162" s="318"/>
      <c r="C162" s="276"/>
      <c r="D162" s="269" t="s">
        <v>464</v>
      </c>
      <c r="E162" s="280" t="s">
        <v>719</v>
      </c>
      <c r="F162" s="4" t="s">
        <v>557</v>
      </c>
      <c r="H162" s="252"/>
      <c r="I162" s="349"/>
      <c r="J162" s="241"/>
      <c r="K162" s="239"/>
      <c r="L162" s="239"/>
      <c r="M162" s="39" t="s">
        <v>275</v>
      </c>
      <c r="N162" s="39"/>
      <c r="O162" s="191"/>
      <c r="P162" s="39"/>
      <c r="R162" s="16"/>
      <c r="S162" s="16"/>
      <c r="T162" s="16"/>
      <c r="U162" s="16"/>
      <c r="V162" s="16"/>
      <c r="W162" s="16"/>
      <c r="X162" s="16"/>
      <c r="Y162" s="16"/>
      <c r="Z162" s="16"/>
      <c r="AA162" s="16"/>
      <c r="AB162" s="16"/>
      <c r="AC162" s="16"/>
      <c r="AD162" s="16"/>
      <c r="AE162" s="16"/>
      <c r="AF162" s="16"/>
      <c r="AG162" s="16"/>
      <c r="AH162" s="16"/>
      <c r="AI162" s="16"/>
      <c r="AJ162" s="16"/>
      <c r="AK162" s="16"/>
    </row>
    <row r="163" spans="1:37" ht="42" customHeight="1" thickBot="1">
      <c r="A163" s="323"/>
      <c r="B163" s="318"/>
      <c r="C163" s="277"/>
      <c r="D163" s="270"/>
      <c r="E163" s="284"/>
      <c r="F163" s="1" t="s">
        <v>558</v>
      </c>
      <c r="H163" s="253"/>
      <c r="I163" s="350"/>
      <c r="J163" s="242"/>
      <c r="K163" s="240"/>
      <c r="L163" s="240"/>
      <c r="M163" s="40"/>
      <c r="N163" s="40"/>
      <c r="O163" s="193"/>
      <c r="P163" s="40"/>
      <c r="R163" s="16"/>
      <c r="S163" s="16"/>
      <c r="T163" s="16"/>
      <c r="U163" s="16"/>
      <c r="V163" s="16"/>
      <c r="W163" s="16"/>
      <c r="X163" s="16"/>
      <c r="Y163" s="16"/>
      <c r="Z163" s="16"/>
      <c r="AA163" s="16"/>
      <c r="AB163" s="16"/>
      <c r="AC163" s="16"/>
      <c r="AD163" s="16"/>
      <c r="AE163" s="16"/>
      <c r="AF163" s="16"/>
      <c r="AG163" s="16"/>
      <c r="AH163" s="16"/>
      <c r="AI163" s="16"/>
      <c r="AJ163" s="16"/>
      <c r="AK163" s="16"/>
    </row>
    <row r="164" spans="1:37" ht="7.95" customHeight="1" thickBot="1">
      <c r="A164" s="323"/>
      <c r="B164" s="23"/>
      <c r="C164" s="32"/>
      <c r="D164" s="30"/>
      <c r="E164" s="208"/>
      <c r="F164" s="29"/>
      <c r="G164" s="29"/>
      <c r="H164" s="29"/>
      <c r="I164" s="59"/>
      <c r="J164" s="207"/>
      <c r="K164" s="211"/>
      <c r="L164" s="211"/>
      <c r="M164" s="29"/>
      <c r="N164" s="29"/>
      <c r="O164" s="195"/>
      <c r="P164" s="29"/>
      <c r="R164" s="16"/>
      <c r="S164" s="16"/>
      <c r="T164" s="16"/>
      <c r="U164" s="16"/>
      <c r="V164" s="16"/>
      <c r="W164" s="16"/>
      <c r="X164" s="16"/>
      <c r="Y164" s="16"/>
      <c r="Z164" s="16"/>
      <c r="AA164" s="16"/>
      <c r="AB164" s="16"/>
      <c r="AC164" s="16"/>
      <c r="AD164" s="16"/>
      <c r="AE164" s="16"/>
      <c r="AF164" s="16"/>
      <c r="AG164" s="16"/>
      <c r="AH164" s="16"/>
      <c r="AI164" s="16"/>
      <c r="AJ164" s="16"/>
      <c r="AK164" s="16"/>
    </row>
    <row r="165" spans="1:37" ht="42" customHeight="1" thickBot="1">
      <c r="A165" s="323"/>
      <c r="B165" s="317" t="s">
        <v>542</v>
      </c>
      <c r="C165" s="275">
        <f>C158+1</f>
        <v>24</v>
      </c>
      <c r="D165" s="269" t="s">
        <v>504</v>
      </c>
      <c r="E165" s="271" t="s">
        <v>843</v>
      </c>
      <c r="F165" s="5" t="s">
        <v>559</v>
      </c>
      <c r="H165" s="254" t="s">
        <v>626</v>
      </c>
      <c r="I165" s="348" t="s">
        <v>539</v>
      </c>
      <c r="J165" s="203" t="s">
        <v>883</v>
      </c>
      <c r="K165" s="238"/>
      <c r="L165" s="238"/>
      <c r="M165" s="39" t="s">
        <v>289</v>
      </c>
      <c r="N165" s="39" t="s">
        <v>237</v>
      </c>
      <c r="O165" s="191"/>
      <c r="P165" s="39"/>
      <c r="R165" s="16"/>
      <c r="S165" s="16"/>
      <c r="T165" s="16"/>
      <c r="U165" s="16"/>
      <c r="V165" s="16"/>
      <c r="W165" s="16"/>
      <c r="X165" s="16"/>
      <c r="Y165" s="16"/>
      <c r="Z165" s="16"/>
      <c r="AA165" s="16"/>
      <c r="AB165" s="16"/>
      <c r="AC165" s="16"/>
      <c r="AD165" s="16"/>
      <c r="AE165" s="16"/>
      <c r="AF165" s="16"/>
      <c r="AG165" s="16"/>
      <c r="AH165" s="16"/>
      <c r="AI165" s="16"/>
      <c r="AJ165" s="16"/>
      <c r="AK165" s="16"/>
    </row>
    <row r="166" spans="1:37" ht="42" customHeight="1" thickBot="1">
      <c r="A166" s="323"/>
      <c r="B166" s="318"/>
      <c r="C166" s="276"/>
      <c r="D166" s="269"/>
      <c r="E166" s="268"/>
      <c r="F166" s="5" t="s">
        <v>554</v>
      </c>
      <c r="H166" s="255"/>
      <c r="I166" s="349"/>
      <c r="J166" s="241"/>
      <c r="K166" s="239"/>
      <c r="L166" s="239"/>
      <c r="M166" s="39" t="s">
        <v>146</v>
      </c>
      <c r="N166" s="39" t="s">
        <v>289</v>
      </c>
      <c r="O166" s="191"/>
      <c r="P166" s="39"/>
      <c r="R166" s="16"/>
      <c r="S166" s="16"/>
      <c r="T166" s="16"/>
      <c r="U166" s="16"/>
      <c r="V166" s="16"/>
      <c r="W166" s="16"/>
      <c r="X166" s="16"/>
      <c r="Y166" s="16"/>
      <c r="Z166" s="16"/>
      <c r="AA166" s="16"/>
      <c r="AB166" s="16"/>
      <c r="AC166" s="16"/>
      <c r="AD166" s="16"/>
      <c r="AE166" s="16"/>
      <c r="AF166" s="16"/>
      <c r="AG166" s="16"/>
      <c r="AH166" s="16"/>
      <c r="AI166" s="16"/>
      <c r="AJ166" s="16"/>
      <c r="AK166" s="16"/>
    </row>
    <row r="167" spans="1:37" ht="42" customHeight="1" thickBot="1">
      <c r="A167" s="323"/>
      <c r="B167" s="318"/>
      <c r="C167" s="276"/>
      <c r="D167" s="269" t="s">
        <v>484</v>
      </c>
      <c r="E167" s="267" t="s">
        <v>720</v>
      </c>
      <c r="F167" s="5" t="s">
        <v>555</v>
      </c>
      <c r="H167" s="256"/>
      <c r="I167" s="349"/>
      <c r="J167" s="241"/>
      <c r="K167" s="239"/>
      <c r="L167" s="239"/>
      <c r="M167" s="39" t="s">
        <v>290</v>
      </c>
      <c r="N167" s="39" t="s">
        <v>153</v>
      </c>
      <c r="O167" s="191"/>
      <c r="P167" s="39"/>
      <c r="R167" s="16"/>
      <c r="S167" s="16"/>
      <c r="T167" s="16"/>
      <c r="U167" s="16"/>
      <c r="V167" s="16"/>
      <c r="W167" s="16"/>
      <c r="X167" s="16"/>
      <c r="Y167" s="16"/>
      <c r="Z167" s="16"/>
      <c r="AA167" s="16"/>
      <c r="AB167" s="16"/>
      <c r="AC167" s="16"/>
      <c r="AD167" s="16"/>
      <c r="AE167" s="16"/>
      <c r="AF167" s="16"/>
      <c r="AG167" s="16"/>
      <c r="AH167" s="16"/>
      <c r="AI167" s="16"/>
      <c r="AJ167" s="16"/>
      <c r="AK167" s="16"/>
    </row>
    <row r="168" spans="1:37" ht="42" customHeight="1" thickBot="1">
      <c r="A168" s="323"/>
      <c r="B168" s="318"/>
      <c r="C168" s="276"/>
      <c r="D168" s="269"/>
      <c r="E168" s="268"/>
      <c r="F168" s="4" t="s">
        <v>556</v>
      </c>
      <c r="H168" s="251" t="s">
        <v>552</v>
      </c>
      <c r="I168" s="349"/>
      <c r="J168" s="241"/>
      <c r="K168" s="239"/>
      <c r="L168" s="239"/>
      <c r="M168" s="39"/>
      <c r="N168" s="39" t="s">
        <v>208</v>
      </c>
      <c r="O168" s="191"/>
      <c r="P168" s="39"/>
      <c r="R168" s="16"/>
      <c r="S168" s="16"/>
      <c r="T168" s="16"/>
      <c r="U168" s="16"/>
      <c r="V168" s="16"/>
      <c r="W168" s="16"/>
      <c r="X168" s="16"/>
      <c r="Y168" s="16"/>
      <c r="Z168" s="16"/>
      <c r="AA168" s="16"/>
      <c r="AB168" s="16"/>
      <c r="AC168" s="16"/>
      <c r="AD168" s="16"/>
      <c r="AE168" s="16"/>
      <c r="AF168" s="16"/>
      <c r="AG168" s="16"/>
      <c r="AH168" s="16"/>
      <c r="AI168" s="16"/>
      <c r="AJ168" s="16"/>
      <c r="AK168" s="16"/>
    </row>
    <row r="169" spans="1:37" ht="42" customHeight="1" thickBot="1">
      <c r="A169" s="323"/>
      <c r="B169" s="318"/>
      <c r="C169" s="276"/>
      <c r="D169" s="269" t="s">
        <v>485</v>
      </c>
      <c r="E169" s="267" t="s">
        <v>722</v>
      </c>
      <c r="F169" s="4" t="s">
        <v>557</v>
      </c>
      <c r="H169" s="252"/>
      <c r="I169" s="349"/>
      <c r="J169" s="241"/>
      <c r="K169" s="239"/>
      <c r="L169" s="239"/>
      <c r="M169" s="39"/>
      <c r="N169" s="39" t="s">
        <v>154</v>
      </c>
      <c r="O169" s="191"/>
      <c r="P169" s="39"/>
      <c r="R169" s="16"/>
      <c r="S169" s="16"/>
      <c r="T169" s="16"/>
      <c r="U169" s="16"/>
      <c r="V169" s="16"/>
      <c r="W169" s="16"/>
      <c r="X169" s="16"/>
      <c r="Y169" s="16"/>
      <c r="Z169" s="16"/>
      <c r="AA169" s="16"/>
      <c r="AB169" s="16"/>
      <c r="AC169" s="16"/>
      <c r="AD169" s="16"/>
      <c r="AE169" s="16"/>
      <c r="AF169" s="16"/>
      <c r="AG169" s="16"/>
      <c r="AH169" s="16"/>
      <c r="AI169" s="16"/>
      <c r="AJ169" s="16"/>
      <c r="AK169" s="16"/>
    </row>
    <row r="170" spans="1:37" ht="42" customHeight="1" thickBot="1">
      <c r="A170" s="323"/>
      <c r="B170" s="318"/>
      <c r="C170" s="277"/>
      <c r="D170" s="269"/>
      <c r="E170" s="268"/>
      <c r="F170" s="1" t="s">
        <v>558</v>
      </c>
      <c r="H170" s="253"/>
      <c r="I170" s="350"/>
      <c r="J170" s="242"/>
      <c r="K170" s="240"/>
      <c r="L170" s="240"/>
      <c r="M170" s="40"/>
      <c r="N170" s="40"/>
      <c r="O170" s="193"/>
      <c r="P170" s="40"/>
      <c r="R170" s="16"/>
      <c r="S170" s="16"/>
      <c r="T170" s="16"/>
      <c r="U170" s="16"/>
      <c r="V170" s="16"/>
      <c r="W170" s="16"/>
      <c r="X170" s="16"/>
      <c r="Y170" s="16"/>
      <c r="Z170" s="16"/>
      <c r="AA170" s="16"/>
      <c r="AB170" s="16"/>
      <c r="AC170" s="16"/>
      <c r="AD170" s="16"/>
      <c r="AE170" s="16"/>
      <c r="AF170" s="16"/>
      <c r="AG170" s="16"/>
      <c r="AH170" s="16"/>
      <c r="AI170" s="16"/>
      <c r="AJ170" s="16"/>
      <c r="AK170" s="16"/>
    </row>
    <row r="171" spans="1:37" ht="7.95" customHeight="1" thickBot="1">
      <c r="A171" s="323"/>
      <c r="B171" s="318"/>
      <c r="C171" s="32"/>
      <c r="D171" s="30"/>
      <c r="E171" s="208"/>
      <c r="F171" s="29"/>
      <c r="G171" s="29"/>
      <c r="H171" s="29"/>
      <c r="I171" s="59"/>
      <c r="J171" s="207"/>
      <c r="K171" s="211"/>
      <c r="L171" s="211"/>
      <c r="M171" s="29"/>
      <c r="N171" s="29"/>
      <c r="O171" s="195"/>
      <c r="P171" s="29"/>
      <c r="R171" s="16"/>
      <c r="S171" s="16"/>
      <c r="T171" s="16"/>
      <c r="U171" s="16"/>
      <c r="V171" s="16"/>
      <c r="W171" s="16"/>
      <c r="X171" s="16"/>
      <c r="Y171" s="16"/>
      <c r="Z171" s="16"/>
      <c r="AA171" s="16"/>
      <c r="AB171" s="16"/>
      <c r="AC171" s="16"/>
      <c r="AD171" s="16"/>
      <c r="AE171" s="16"/>
      <c r="AF171" s="16"/>
      <c r="AG171" s="16"/>
      <c r="AH171" s="16"/>
      <c r="AI171" s="16"/>
      <c r="AJ171" s="16"/>
      <c r="AK171" s="16"/>
    </row>
    <row r="172" spans="1:37" ht="42" customHeight="1" thickBot="1">
      <c r="A172" s="323"/>
      <c r="B172" s="318"/>
      <c r="C172" s="275">
        <f>C165+1</f>
        <v>25</v>
      </c>
      <c r="D172" s="269" t="s">
        <v>505</v>
      </c>
      <c r="E172" s="280" t="s">
        <v>844</v>
      </c>
      <c r="F172" s="5" t="s">
        <v>559</v>
      </c>
      <c r="H172" s="254" t="s">
        <v>626</v>
      </c>
      <c r="I172" s="348" t="s">
        <v>539</v>
      </c>
      <c r="J172" s="203" t="s">
        <v>883</v>
      </c>
      <c r="K172" s="238"/>
      <c r="L172" s="238"/>
      <c r="M172" s="39" t="s">
        <v>291</v>
      </c>
      <c r="N172" s="39"/>
      <c r="O172" s="191"/>
      <c r="P172" s="39"/>
      <c r="R172" s="16"/>
      <c r="S172" s="16"/>
      <c r="T172" s="16"/>
      <c r="U172" s="16"/>
      <c r="V172" s="16"/>
      <c r="W172" s="16"/>
      <c r="X172" s="16"/>
      <c r="Y172" s="16"/>
      <c r="Z172" s="16"/>
      <c r="AA172" s="16"/>
      <c r="AB172" s="16"/>
      <c r="AC172" s="16"/>
      <c r="AD172" s="16"/>
      <c r="AE172" s="16"/>
      <c r="AF172" s="16"/>
      <c r="AG172" s="16"/>
      <c r="AH172" s="16"/>
      <c r="AI172" s="16"/>
      <c r="AJ172" s="16"/>
      <c r="AK172" s="16"/>
    </row>
    <row r="173" spans="1:37" ht="42" customHeight="1" thickBot="1">
      <c r="A173" s="323"/>
      <c r="B173" s="318"/>
      <c r="C173" s="276"/>
      <c r="D173" s="270"/>
      <c r="E173" s="281"/>
      <c r="F173" s="5" t="s">
        <v>554</v>
      </c>
      <c r="H173" s="255"/>
      <c r="I173" s="349"/>
      <c r="J173" s="241"/>
      <c r="K173" s="239"/>
      <c r="L173" s="239"/>
      <c r="M173" s="39" t="s">
        <v>292</v>
      </c>
      <c r="N173" s="39" t="s">
        <v>155</v>
      </c>
      <c r="O173" s="191"/>
      <c r="P173" s="39"/>
      <c r="R173" s="16"/>
      <c r="S173" s="16"/>
      <c r="T173" s="16"/>
      <c r="U173" s="16"/>
      <c r="V173" s="16"/>
      <c r="W173" s="16"/>
      <c r="X173" s="16"/>
      <c r="Y173" s="16"/>
      <c r="Z173" s="16"/>
      <c r="AA173" s="16"/>
      <c r="AB173" s="16"/>
      <c r="AC173" s="16"/>
      <c r="AD173" s="16"/>
      <c r="AE173" s="16"/>
      <c r="AF173" s="16"/>
      <c r="AG173" s="16"/>
      <c r="AH173" s="16"/>
      <c r="AI173" s="16"/>
      <c r="AJ173" s="16"/>
      <c r="AK173" s="16"/>
    </row>
    <row r="174" spans="1:37" ht="42" customHeight="1" thickBot="1">
      <c r="A174" s="323"/>
      <c r="B174" s="318"/>
      <c r="C174" s="276"/>
      <c r="D174" s="269" t="s">
        <v>506</v>
      </c>
      <c r="E174" s="280" t="s">
        <v>845</v>
      </c>
      <c r="F174" s="5" t="s">
        <v>555</v>
      </c>
      <c r="H174" s="256"/>
      <c r="I174" s="349"/>
      <c r="J174" s="241"/>
      <c r="K174" s="239"/>
      <c r="L174" s="239"/>
      <c r="M174" s="39"/>
      <c r="N174" s="39" t="s">
        <v>156</v>
      </c>
      <c r="O174" s="191"/>
      <c r="P174" s="39"/>
      <c r="R174" s="16"/>
      <c r="S174" s="16"/>
      <c r="T174" s="16"/>
      <c r="U174" s="16"/>
      <c r="V174" s="16"/>
      <c r="W174" s="16"/>
      <c r="X174" s="16"/>
      <c r="Y174" s="16"/>
      <c r="Z174" s="16"/>
      <c r="AA174" s="16"/>
      <c r="AB174" s="16"/>
      <c r="AC174" s="16"/>
      <c r="AD174" s="16"/>
      <c r="AE174" s="16"/>
      <c r="AF174" s="16"/>
      <c r="AG174" s="16"/>
      <c r="AH174" s="16"/>
      <c r="AI174" s="16"/>
      <c r="AJ174" s="16"/>
      <c r="AK174" s="16"/>
    </row>
    <row r="175" spans="1:37" ht="42" customHeight="1" thickBot="1">
      <c r="A175" s="323"/>
      <c r="B175" s="318"/>
      <c r="C175" s="276"/>
      <c r="D175" s="270"/>
      <c r="E175" s="284"/>
      <c r="F175" s="4" t="s">
        <v>556</v>
      </c>
      <c r="H175" s="251" t="s">
        <v>552</v>
      </c>
      <c r="I175" s="349"/>
      <c r="J175" s="241"/>
      <c r="K175" s="239"/>
      <c r="L175" s="239"/>
      <c r="M175" s="39"/>
      <c r="N175" s="39"/>
      <c r="O175" s="191"/>
      <c r="P175" s="39"/>
      <c r="R175" s="16"/>
      <c r="S175" s="16"/>
      <c r="T175" s="16"/>
      <c r="U175" s="16"/>
      <c r="V175" s="16"/>
      <c r="W175" s="16"/>
      <c r="X175" s="16"/>
      <c r="Y175" s="16"/>
      <c r="Z175" s="16"/>
      <c r="AA175" s="16"/>
      <c r="AB175" s="16"/>
      <c r="AC175" s="16"/>
      <c r="AD175" s="16"/>
      <c r="AE175" s="16"/>
      <c r="AF175" s="16"/>
      <c r="AG175" s="16"/>
      <c r="AH175" s="16"/>
      <c r="AI175" s="16"/>
      <c r="AJ175" s="16"/>
      <c r="AK175" s="16"/>
    </row>
    <row r="176" spans="1:37" ht="42" customHeight="1" thickBot="1">
      <c r="A176" s="323"/>
      <c r="B176" s="318"/>
      <c r="C176" s="276"/>
      <c r="D176" s="269" t="s">
        <v>507</v>
      </c>
      <c r="E176" s="280" t="s">
        <v>846</v>
      </c>
      <c r="F176" s="4" t="s">
        <v>557</v>
      </c>
      <c r="H176" s="252"/>
      <c r="I176" s="349"/>
      <c r="J176" s="241"/>
      <c r="K176" s="239"/>
      <c r="L176" s="239"/>
      <c r="M176" s="39"/>
      <c r="N176" s="39"/>
      <c r="O176" s="191"/>
      <c r="P176" s="39"/>
      <c r="R176" s="16"/>
      <c r="S176" s="16"/>
      <c r="T176" s="16"/>
      <c r="U176" s="16"/>
      <c r="V176" s="16"/>
      <c r="W176" s="16"/>
      <c r="X176" s="16"/>
      <c r="Y176" s="16"/>
      <c r="Z176" s="16"/>
      <c r="AA176" s="16"/>
      <c r="AB176" s="16"/>
      <c r="AC176" s="16"/>
      <c r="AD176" s="16"/>
      <c r="AE176" s="16"/>
      <c r="AF176" s="16"/>
      <c r="AG176" s="16"/>
      <c r="AH176" s="16"/>
      <c r="AI176" s="16"/>
      <c r="AJ176" s="16"/>
      <c r="AK176" s="16"/>
    </row>
    <row r="177" spans="1:37" ht="42" customHeight="1" thickBot="1">
      <c r="A177" s="323"/>
      <c r="B177" s="318"/>
      <c r="C177" s="277"/>
      <c r="D177" s="270"/>
      <c r="E177" s="284"/>
      <c r="F177" s="1" t="s">
        <v>558</v>
      </c>
      <c r="H177" s="253"/>
      <c r="I177" s="350"/>
      <c r="J177" s="242"/>
      <c r="K177" s="240"/>
      <c r="L177" s="240"/>
      <c r="M177" s="40"/>
      <c r="N177" s="40"/>
      <c r="O177" s="193"/>
      <c r="P177" s="40"/>
      <c r="R177" s="16"/>
      <c r="S177" s="16"/>
      <c r="T177" s="16"/>
      <c r="U177" s="16"/>
      <c r="V177" s="16"/>
      <c r="W177" s="16"/>
      <c r="X177" s="16"/>
      <c r="Y177" s="16"/>
      <c r="Z177" s="16"/>
      <c r="AA177" s="16"/>
      <c r="AB177" s="16"/>
      <c r="AC177" s="16"/>
      <c r="AD177" s="16"/>
      <c r="AE177" s="16"/>
      <c r="AF177" s="16"/>
      <c r="AG177" s="16"/>
      <c r="AH177" s="16"/>
      <c r="AI177" s="16"/>
      <c r="AJ177" s="16"/>
      <c r="AK177" s="16"/>
    </row>
    <row r="178" spans="1:37" ht="7.95" customHeight="1" thickBot="1">
      <c r="A178" s="323"/>
      <c r="B178" s="318"/>
      <c r="C178" s="32"/>
      <c r="D178" s="30"/>
      <c r="E178" s="208"/>
      <c r="F178" s="29"/>
      <c r="G178" s="29"/>
      <c r="H178" s="29"/>
      <c r="I178" s="59"/>
      <c r="J178" s="207"/>
      <c r="K178" s="211"/>
      <c r="L178" s="211"/>
      <c r="M178" s="29"/>
      <c r="N178" s="29"/>
      <c r="O178" s="195"/>
      <c r="P178" s="29"/>
      <c r="R178" s="16"/>
      <c r="S178" s="16"/>
      <c r="T178" s="16"/>
      <c r="U178" s="16"/>
      <c r="V178" s="16"/>
      <c r="W178" s="16"/>
      <c r="X178" s="16"/>
      <c r="Y178" s="16"/>
      <c r="Z178" s="16"/>
      <c r="AA178" s="16"/>
      <c r="AB178" s="16"/>
      <c r="AC178" s="16"/>
      <c r="AD178" s="16"/>
      <c r="AE178" s="16"/>
      <c r="AF178" s="16"/>
      <c r="AG178" s="16"/>
      <c r="AH178" s="16"/>
      <c r="AI178" s="16"/>
      <c r="AJ178" s="16"/>
      <c r="AK178" s="16"/>
    </row>
    <row r="179" spans="1:37" ht="42" customHeight="1" thickBot="1">
      <c r="A179" s="323"/>
      <c r="B179" s="318"/>
      <c r="C179" s="275">
        <f>C172+1</f>
        <v>26</v>
      </c>
      <c r="D179" s="269" t="s">
        <v>478</v>
      </c>
      <c r="E179" s="278" t="s">
        <v>847</v>
      </c>
      <c r="F179" s="5" t="s">
        <v>559</v>
      </c>
      <c r="H179" s="254" t="s">
        <v>626</v>
      </c>
      <c r="I179" s="348" t="s">
        <v>539</v>
      </c>
      <c r="J179" s="203" t="s">
        <v>883</v>
      </c>
      <c r="K179" s="238"/>
      <c r="L179" s="238"/>
      <c r="M179" s="39" t="s">
        <v>345</v>
      </c>
      <c r="N179" s="39"/>
      <c r="O179" s="191"/>
      <c r="P179" s="39"/>
      <c r="R179" s="16"/>
      <c r="S179" s="16"/>
      <c r="T179" s="16"/>
      <c r="U179" s="16"/>
      <c r="V179" s="16"/>
      <c r="W179" s="16"/>
      <c r="X179" s="16"/>
      <c r="Y179" s="16"/>
      <c r="Z179" s="16"/>
      <c r="AA179" s="16"/>
      <c r="AB179" s="16"/>
      <c r="AC179" s="16"/>
      <c r="AD179" s="16"/>
      <c r="AE179" s="16"/>
      <c r="AF179" s="16"/>
      <c r="AG179" s="16"/>
      <c r="AH179" s="16"/>
      <c r="AI179" s="16"/>
      <c r="AJ179" s="16"/>
      <c r="AK179" s="16"/>
    </row>
    <row r="180" spans="1:37" s="44" customFormat="1" ht="42" customHeight="1" thickBot="1">
      <c r="A180" s="323"/>
      <c r="B180" s="318"/>
      <c r="C180" s="276"/>
      <c r="D180" s="269"/>
      <c r="E180" s="279"/>
      <c r="F180" s="5" t="s">
        <v>554</v>
      </c>
      <c r="H180" s="255"/>
      <c r="I180" s="349"/>
      <c r="J180" s="241"/>
      <c r="K180" s="239"/>
      <c r="L180" s="239"/>
      <c r="M180" s="39" t="s">
        <v>293</v>
      </c>
      <c r="N180" s="39"/>
      <c r="O180" s="192" t="s">
        <v>301</v>
      </c>
      <c r="P180" s="39"/>
      <c r="R180" s="68"/>
      <c r="S180" s="68"/>
      <c r="T180" s="68"/>
      <c r="U180" s="68"/>
      <c r="V180" s="68"/>
      <c r="W180" s="68"/>
      <c r="X180" s="68"/>
      <c r="Y180" s="68"/>
      <c r="Z180" s="68"/>
      <c r="AA180" s="68"/>
      <c r="AB180" s="68"/>
      <c r="AC180" s="68"/>
      <c r="AD180" s="68"/>
      <c r="AE180" s="68"/>
      <c r="AF180" s="68"/>
      <c r="AG180" s="68"/>
      <c r="AH180" s="68"/>
      <c r="AI180" s="68"/>
      <c r="AJ180" s="68"/>
      <c r="AK180" s="68"/>
    </row>
    <row r="181" spans="1:37" ht="42" customHeight="1" thickBot="1">
      <c r="A181" s="323"/>
      <c r="B181" s="318"/>
      <c r="C181" s="276"/>
      <c r="D181" s="269" t="s">
        <v>479</v>
      </c>
      <c r="E181" s="280" t="s">
        <v>451</v>
      </c>
      <c r="F181" s="5" t="s">
        <v>555</v>
      </c>
      <c r="H181" s="256"/>
      <c r="I181" s="349"/>
      <c r="J181" s="241"/>
      <c r="K181" s="239"/>
      <c r="L181" s="239"/>
      <c r="M181" s="39" t="s">
        <v>19</v>
      </c>
      <c r="N181" s="39"/>
      <c r="O181" s="191"/>
      <c r="P181" s="39"/>
      <c r="R181" s="16"/>
      <c r="S181" s="16"/>
      <c r="T181" s="16"/>
      <c r="U181" s="16"/>
      <c r="V181" s="16"/>
      <c r="W181" s="16"/>
      <c r="X181" s="16"/>
      <c r="Y181" s="16"/>
      <c r="Z181" s="16"/>
      <c r="AA181" s="16"/>
      <c r="AB181" s="16"/>
      <c r="AC181" s="16"/>
      <c r="AD181" s="16"/>
      <c r="AE181" s="16"/>
      <c r="AF181" s="16"/>
      <c r="AG181" s="16"/>
      <c r="AH181" s="16"/>
      <c r="AI181" s="16"/>
      <c r="AJ181" s="16"/>
      <c r="AK181" s="16"/>
    </row>
    <row r="182" spans="1:37" ht="42" customHeight="1" thickBot="1">
      <c r="A182" s="323"/>
      <c r="B182" s="318"/>
      <c r="C182" s="276"/>
      <c r="D182" s="270"/>
      <c r="E182" s="281"/>
      <c r="F182" s="4" t="s">
        <v>556</v>
      </c>
      <c r="H182" s="251" t="s">
        <v>552</v>
      </c>
      <c r="I182" s="349"/>
      <c r="J182" s="241"/>
      <c r="K182" s="239"/>
      <c r="L182" s="239"/>
      <c r="M182" s="39" t="s">
        <v>276</v>
      </c>
      <c r="N182" s="39"/>
      <c r="O182" s="191"/>
      <c r="P182" s="39"/>
      <c r="R182" s="16"/>
      <c r="S182" s="16"/>
      <c r="T182" s="16"/>
      <c r="U182" s="16"/>
      <c r="V182" s="16"/>
      <c r="W182" s="16"/>
      <c r="X182" s="16"/>
      <c r="Y182" s="16"/>
      <c r="Z182" s="16"/>
      <c r="AA182" s="16"/>
      <c r="AB182" s="16"/>
      <c r="AC182" s="16"/>
      <c r="AD182" s="16"/>
      <c r="AE182" s="16"/>
      <c r="AF182" s="16"/>
      <c r="AG182" s="16"/>
      <c r="AH182" s="16"/>
      <c r="AI182" s="16"/>
      <c r="AJ182" s="16"/>
      <c r="AK182" s="16"/>
    </row>
    <row r="183" spans="1:37" ht="42" customHeight="1" thickBot="1">
      <c r="A183" s="323"/>
      <c r="B183" s="318"/>
      <c r="C183" s="276"/>
      <c r="D183" s="269" t="s">
        <v>480</v>
      </c>
      <c r="E183" s="280" t="s">
        <v>723</v>
      </c>
      <c r="F183" s="4" t="s">
        <v>557</v>
      </c>
      <c r="H183" s="252"/>
      <c r="I183" s="349"/>
      <c r="J183" s="241"/>
      <c r="K183" s="239"/>
      <c r="L183" s="239"/>
      <c r="M183" s="39" t="s">
        <v>277</v>
      </c>
      <c r="N183" s="39"/>
      <c r="O183" s="191"/>
      <c r="P183" s="39"/>
      <c r="R183" s="16"/>
      <c r="S183" s="16"/>
      <c r="T183" s="16"/>
      <c r="U183" s="16"/>
      <c r="V183" s="16"/>
      <c r="W183" s="16"/>
      <c r="X183" s="16"/>
      <c r="Y183" s="16"/>
      <c r="Z183" s="16"/>
      <c r="AA183" s="16"/>
      <c r="AB183" s="16"/>
      <c r="AC183" s="16"/>
      <c r="AD183" s="16"/>
      <c r="AE183" s="16"/>
      <c r="AF183" s="16"/>
      <c r="AG183" s="16"/>
      <c r="AH183" s="16"/>
      <c r="AI183" s="16"/>
      <c r="AJ183" s="16"/>
      <c r="AK183" s="16"/>
    </row>
    <row r="184" spans="1:37" ht="42" customHeight="1" thickBot="1">
      <c r="A184" s="323"/>
      <c r="B184" s="318"/>
      <c r="C184" s="277"/>
      <c r="D184" s="270"/>
      <c r="E184" s="284"/>
      <c r="F184" s="1" t="s">
        <v>558</v>
      </c>
      <c r="H184" s="253"/>
      <c r="I184" s="350"/>
      <c r="J184" s="242"/>
      <c r="K184" s="240"/>
      <c r="L184" s="240"/>
      <c r="M184" s="40"/>
      <c r="N184" s="40"/>
      <c r="O184" s="193"/>
      <c r="P184" s="40"/>
      <c r="R184" s="16"/>
      <c r="S184" s="16"/>
      <c r="T184" s="16"/>
      <c r="U184" s="16"/>
      <c r="V184" s="16"/>
      <c r="W184" s="16"/>
      <c r="X184" s="16"/>
      <c r="Y184" s="16"/>
      <c r="Z184" s="16"/>
      <c r="AA184" s="16"/>
      <c r="AB184" s="16"/>
      <c r="AC184" s="16"/>
      <c r="AD184" s="16"/>
      <c r="AE184" s="16"/>
      <c r="AF184" s="16"/>
      <c r="AG184" s="16"/>
      <c r="AH184" s="16"/>
      <c r="AI184" s="16"/>
      <c r="AJ184" s="16"/>
      <c r="AK184" s="16"/>
    </row>
    <row r="185" spans="1:37" ht="7.95" customHeight="1" thickBot="1">
      <c r="A185" s="323"/>
      <c r="B185" s="318"/>
      <c r="C185" s="32"/>
      <c r="D185" s="30"/>
      <c r="E185" s="208"/>
      <c r="F185" s="29"/>
      <c r="G185" s="29"/>
      <c r="H185" s="29"/>
      <c r="I185" s="59"/>
      <c r="J185" s="207"/>
      <c r="K185" s="211"/>
      <c r="L185" s="211"/>
      <c r="M185" s="29"/>
      <c r="N185" s="29"/>
      <c r="O185" s="195"/>
      <c r="P185" s="29"/>
      <c r="R185" s="16"/>
      <c r="S185" s="16"/>
      <c r="T185" s="16"/>
      <c r="U185" s="16"/>
      <c r="V185" s="16"/>
      <c r="W185" s="16"/>
      <c r="X185" s="16"/>
      <c r="Y185" s="16"/>
      <c r="Z185" s="16"/>
      <c r="AA185" s="16"/>
      <c r="AB185" s="16"/>
      <c r="AC185" s="16"/>
      <c r="AD185" s="16"/>
      <c r="AE185" s="16"/>
      <c r="AF185" s="16"/>
      <c r="AG185" s="16"/>
      <c r="AH185" s="16"/>
      <c r="AI185" s="16"/>
      <c r="AJ185" s="16"/>
      <c r="AK185" s="16"/>
    </row>
    <row r="186" spans="1:37" ht="42" customHeight="1" thickBot="1">
      <c r="A186" s="323"/>
      <c r="B186" s="318"/>
      <c r="C186" s="275">
        <f>C179+1</f>
        <v>27</v>
      </c>
      <c r="D186" s="269" t="s">
        <v>368</v>
      </c>
      <c r="E186" s="271" t="s">
        <v>724</v>
      </c>
      <c r="F186" s="5" t="s">
        <v>559</v>
      </c>
      <c r="H186" s="254" t="s">
        <v>625</v>
      </c>
      <c r="I186" s="348" t="s">
        <v>539</v>
      </c>
      <c r="J186" s="203" t="s">
        <v>883</v>
      </c>
      <c r="K186" s="238"/>
      <c r="L186" s="238"/>
      <c r="M186" s="39" t="s">
        <v>27</v>
      </c>
      <c r="N186" s="39"/>
      <c r="O186" s="191"/>
      <c r="P186" s="39"/>
      <c r="R186" s="16"/>
      <c r="S186" s="16"/>
      <c r="T186" s="16"/>
      <c r="U186" s="16"/>
      <c r="V186" s="16"/>
      <c r="W186" s="16"/>
      <c r="X186" s="16"/>
      <c r="Y186" s="16"/>
      <c r="Z186" s="16"/>
      <c r="AA186" s="16"/>
      <c r="AB186" s="16"/>
      <c r="AC186" s="16"/>
      <c r="AD186" s="16"/>
      <c r="AE186" s="16"/>
      <c r="AF186" s="16"/>
      <c r="AG186" s="16"/>
      <c r="AH186" s="16"/>
      <c r="AI186" s="16"/>
      <c r="AJ186" s="16"/>
      <c r="AK186" s="16"/>
    </row>
    <row r="187" spans="1:37" s="44" customFormat="1" ht="42" customHeight="1" thickBot="1">
      <c r="A187" s="323"/>
      <c r="B187" s="318"/>
      <c r="C187" s="276"/>
      <c r="D187" s="270"/>
      <c r="E187" s="268"/>
      <c r="F187" s="5" t="s">
        <v>554</v>
      </c>
      <c r="H187" s="255"/>
      <c r="I187" s="349"/>
      <c r="J187" s="241"/>
      <c r="K187" s="239"/>
      <c r="L187" s="239"/>
      <c r="M187" s="39" t="s">
        <v>294</v>
      </c>
      <c r="N187" s="39"/>
      <c r="O187" s="191"/>
      <c r="P187" s="39"/>
      <c r="R187" s="68"/>
      <c r="S187" s="68"/>
      <c r="T187" s="68"/>
      <c r="U187" s="68"/>
      <c r="V187" s="68"/>
      <c r="W187" s="68"/>
      <c r="X187" s="68"/>
      <c r="Y187" s="68"/>
      <c r="Z187" s="68"/>
      <c r="AA187" s="68"/>
      <c r="AB187" s="68"/>
      <c r="AC187" s="68"/>
      <c r="AD187" s="68"/>
      <c r="AE187" s="68"/>
      <c r="AF187" s="68"/>
      <c r="AG187" s="68"/>
      <c r="AH187" s="68"/>
      <c r="AI187" s="68"/>
      <c r="AJ187" s="68"/>
      <c r="AK187" s="68"/>
    </row>
    <row r="188" spans="1:37" s="44" customFormat="1" ht="42" customHeight="1" thickBot="1">
      <c r="A188" s="323"/>
      <c r="B188" s="318"/>
      <c r="C188" s="276"/>
      <c r="D188" s="269" t="s">
        <v>367</v>
      </c>
      <c r="E188" s="267" t="s">
        <v>481</v>
      </c>
      <c r="F188" s="5" t="s">
        <v>555</v>
      </c>
      <c r="H188" s="256"/>
      <c r="I188" s="349"/>
      <c r="J188" s="241"/>
      <c r="K188" s="239"/>
      <c r="L188" s="239"/>
      <c r="M188" s="39" t="s">
        <v>278</v>
      </c>
      <c r="N188" s="39"/>
      <c r="O188" s="191"/>
      <c r="P188" s="39"/>
      <c r="R188" s="68"/>
      <c r="S188" s="68"/>
      <c r="T188" s="68"/>
      <c r="U188" s="68"/>
      <c r="V188" s="68"/>
      <c r="W188" s="68"/>
      <c r="X188" s="68"/>
      <c r="Y188" s="68"/>
      <c r="Z188" s="68"/>
      <c r="AA188" s="68"/>
      <c r="AB188" s="68"/>
      <c r="AC188" s="68"/>
      <c r="AD188" s="68"/>
      <c r="AE188" s="68"/>
      <c r="AF188" s="68"/>
      <c r="AG188" s="68"/>
      <c r="AH188" s="68"/>
      <c r="AI188" s="68"/>
      <c r="AJ188" s="68"/>
      <c r="AK188" s="68"/>
    </row>
    <row r="189" spans="1:37" s="44" customFormat="1" ht="42" customHeight="1" thickBot="1">
      <c r="A189" s="323"/>
      <c r="B189" s="318"/>
      <c r="C189" s="276"/>
      <c r="D189" s="270"/>
      <c r="E189" s="268"/>
      <c r="F189" s="4" t="s">
        <v>556</v>
      </c>
      <c r="H189" s="251" t="s">
        <v>551</v>
      </c>
      <c r="I189" s="349"/>
      <c r="J189" s="241"/>
      <c r="K189" s="239"/>
      <c r="L189" s="239"/>
      <c r="M189" s="39"/>
      <c r="N189" s="39"/>
      <c r="O189" s="191"/>
      <c r="P189" s="39"/>
      <c r="R189" s="68"/>
      <c r="S189" s="68"/>
      <c r="T189" s="68"/>
      <c r="U189" s="68"/>
      <c r="V189" s="68"/>
      <c r="W189" s="68"/>
      <c r="X189" s="68"/>
      <c r="Y189" s="68"/>
      <c r="Z189" s="68"/>
      <c r="AA189" s="68"/>
      <c r="AB189" s="68"/>
      <c r="AC189" s="68"/>
      <c r="AD189" s="68"/>
      <c r="AE189" s="68"/>
      <c r="AF189" s="68"/>
      <c r="AG189" s="68"/>
      <c r="AH189" s="68"/>
      <c r="AI189" s="68"/>
      <c r="AJ189" s="68"/>
      <c r="AK189" s="68"/>
    </row>
    <row r="190" spans="1:37" s="44" customFormat="1" ht="42" customHeight="1" thickBot="1">
      <c r="A190" s="323"/>
      <c r="B190" s="318"/>
      <c r="C190" s="276"/>
      <c r="D190" s="269" t="s">
        <v>366</v>
      </c>
      <c r="E190" s="267" t="s">
        <v>725</v>
      </c>
      <c r="F190" s="4" t="s">
        <v>557</v>
      </c>
      <c r="H190" s="252"/>
      <c r="I190" s="349"/>
      <c r="J190" s="241"/>
      <c r="K190" s="239"/>
      <c r="L190" s="239"/>
      <c r="M190" s="39"/>
      <c r="N190" s="39"/>
      <c r="O190" s="191"/>
      <c r="P190" s="39"/>
      <c r="R190" s="68"/>
      <c r="S190" s="68"/>
      <c r="T190" s="68"/>
      <c r="U190" s="68"/>
      <c r="V190" s="68"/>
      <c r="W190" s="68"/>
      <c r="X190" s="68"/>
      <c r="Y190" s="68"/>
      <c r="Z190" s="68"/>
      <c r="AA190" s="68"/>
      <c r="AB190" s="68"/>
      <c r="AC190" s="68"/>
      <c r="AD190" s="68"/>
      <c r="AE190" s="68"/>
      <c r="AF190" s="68"/>
      <c r="AG190" s="68"/>
      <c r="AH190" s="68"/>
      <c r="AI190" s="68"/>
      <c r="AJ190" s="68"/>
      <c r="AK190" s="68"/>
    </row>
    <row r="191" spans="1:37" s="44" customFormat="1" ht="42" customHeight="1" thickBot="1">
      <c r="A191" s="323"/>
      <c r="B191" s="318"/>
      <c r="C191" s="277"/>
      <c r="D191" s="270"/>
      <c r="E191" s="268"/>
      <c r="F191" s="1" t="s">
        <v>558</v>
      </c>
      <c r="H191" s="253"/>
      <c r="I191" s="350"/>
      <c r="J191" s="242"/>
      <c r="K191" s="240"/>
      <c r="L191" s="240"/>
      <c r="M191" s="40"/>
      <c r="N191" s="40"/>
      <c r="O191" s="193"/>
      <c r="P191" s="40"/>
      <c r="R191" s="68"/>
      <c r="S191" s="68"/>
      <c r="T191" s="68"/>
      <c r="U191" s="68"/>
      <c r="V191" s="68"/>
      <c r="W191" s="68"/>
      <c r="X191" s="68"/>
      <c r="Y191" s="68"/>
      <c r="Z191" s="68"/>
      <c r="AA191" s="68"/>
      <c r="AB191" s="68"/>
      <c r="AC191" s="68"/>
      <c r="AD191" s="68"/>
      <c r="AE191" s="68"/>
      <c r="AF191" s="68"/>
      <c r="AG191" s="68"/>
      <c r="AH191" s="68"/>
      <c r="AI191" s="68"/>
      <c r="AJ191" s="68"/>
      <c r="AK191" s="68"/>
    </row>
    <row r="192" spans="1:37" s="44" customFormat="1" ht="7.95" customHeight="1" thickBot="1">
      <c r="A192" s="323"/>
      <c r="B192" s="318"/>
      <c r="C192" s="32"/>
      <c r="D192" s="30"/>
      <c r="E192" s="208"/>
      <c r="F192" s="29"/>
      <c r="G192" s="29"/>
      <c r="H192" s="29"/>
      <c r="I192" s="59"/>
      <c r="J192" s="207"/>
      <c r="K192" s="211"/>
      <c r="L192" s="211"/>
      <c r="M192" s="29"/>
      <c r="N192" s="29"/>
      <c r="O192" s="195"/>
      <c r="P192" s="29"/>
      <c r="R192" s="68"/>
      <c r="S192" s="68"/>
      <c r="T192" s="68"/>
      <c r="U192" s="68"/>
      <c r="V192" s="68"/>
      <c r="W192" s="68"/>
      <c r="X192" s="68"/>
      <c r="Y192" s="68"/>
      <c r="Z192" s="68"/>
      <c r="AA192" s="68"/>
      <c r="AB192" s="68"/>
      <c r="AC192" s="68"/>
      <c r="AD192" s="68"/>
      <c r="AE192" s="68"/>
      <c r="AF192" s="68"/>
      <c r="AG192" s="68"/>
      <c r="AH192" s="68"/>
      <c r="AI192" s="68"/>
      <c r="AJ192" s="68"/>
      <c r="AK192" s="68"/>
    </row>
    <row r="193" spans="1:37" s="44" customFormat="1" ht="42" customHeight="1" thickBot="1">
      <c r="A193" s="323"/>
      <c r="B193" s="318"/>
      <c r="C193" s="275">
        <f>C186+1</f>
        <v>28</v>
      </c>
      <c r="D193" s="269" t="s">
        <v>369</v>
      </c>
      <c r="E193" s="271" t="s">
        <v>372</v>
      </c>
      <c r="F193" s="5" t="s">
        <v>559</v>
      </c>
      <c r="H193" s="254" t="s">
        <v>626</v>
      </c>
      <c r="I193" s="348" t="s">
        <v>539</v>
      </c>
      <c r="J193" s="203" t="s">
        <v>883</v>
      </c>
      <c r="K193" s="238"/>
      <c r="L193" s="238"/>
      <c r="M193" s="39" t="s">
        <v>295</v>
      </c>
      <c r="N193" s="39"/>
      <c r="O193" s="191"/>
      <c r="P193" s="39"/>
      <c r="R193" s="68"/>
      <c r="S193" s="68"/>
      <c r="T193" s="68"/>
      <c r="U193" s="68"/>
      <c r="V193" s="68"/>
      <c r="W193" s="68"/>
      <c r="X193" s="68"/>
      <c r="Y193" s="68"/>
      <c r="Z193" s="68"/>
      <c r="AA193" s="68"/>
      <c r="AB193" s="68"/>
      <c r="AC193" s="68"/>
      <c r="AD193" s="68"/>
      <c r="AE193" s="68"/>
      <c r="AF193" s="68"/>
      <c r="AG193" s="68"/>
      <c r="AH193" s="68"/>
      <c r="AI193" s="68"/>
      <c r="AJ193" s="68"/>
      <c r="AK193" s="68"/>
    </row>
    <row r="194" spans="1:37" s="44" customFormat="1" ht="42" customHeight="1" thickBot="1">
      <c r="A194" s="323"/>
      <c r="B194" s="318"/>
      <c r="C194" s="276"/>
      <c r="D194" s="270"/>
      <c r="E194" s="268"/>
      <c r="F194" s="5" t="s">
        <v>554</v>
      </c>
      <c r="H194" s="255"/>
      <c r="I194" s="349"/>
      <c r="J194" s="241"/>
      <c r="K194" s="239"/>
      <c r="L194" s="239"/>
      <c r="M194" s="39" t="s">
        <v>145</v>
      </c>
      <c r="N194" s="39"/>
      <c r="O194" s="191"/>
      <c r="P194" s="39"/>
      <c r="R194" s="68"/>
      <c r="S194" s="68"/>
      <c r="T194" s="68"/>
      <c r="U194" s="68"/>
      <c r="V194" s="68"/>
      <c r="W194" s="68"/>
      <c r="X194" s="68"/>
      <c r="Y194" s="68"/>
      <c r="Z194" s="68"/>
      <c r="AA194" s="68"/>
      <c r="AB194" s="68"/>
      <c r="AC194" s="68"/>
      <c r="AD194" s="68"/>
      <c r="AE194" s="68"/>
      <c r="AF194" s="68"/>
      <c r="AG194" s="68"/>
      <c r="AH194" s="68"/>
      <c r="AI194" s="68"/>
      <c r="AJ194" s="68"/>
      <c r="AK194" s="68"/>
    </row>
    <row r="195" spans="1:37" ht="42" customHeight="1" thickBot="1">
      <c r="A195" s="323"/>
      <c r="B195" s="318"/>
      <c r="C195" s="276"/>
      <c r="D195" s="269" t="s">
        <v>370</v>
      </c>
      <c r="E195" s="267" t="s">
        <v>467</v>
      </c>
      <c r="F195" s="5" t="s">
        <v>555</v>
      </c>
      <c r="H195" s="256"/>
      <c r="I195" s="349"/>
      <c r="J195" s="241"/>
      <c r="K195" s="239"/>
      <c r="L195" s="239"/>
      <c r="M195" s="39" t="s">
        <v>296</v>
      </c>
      <c r="N195" s="39"/>
      <c r="O195" s="191"/>
      <c r="P195" s="39"/>
      <c r="R195" s="16"/>
      <c r="S195" s="16"/>
      <c r="T195" s="16"/>
      <c r="U195" s="16"/>
      <c r="V195" s="16"/>
      <c r="W195" s="16"/>
      <c r="X195" s="16"/>
      <c r="Y195" s="16"/>
      <c r="Z195" s="16"/>
      <c r="AA195" s="16"/>
      <c r="AB195" s="16"/>
      <c r="AC195" s="16"/>
      <c r="AD195" s="16"/>
      <c r="AE195" s="16"/>
      <c r="AF195" s="16"/>
      <c r="AG195" s="16"/>
      <c r="AH195" s="16"/>
      <c r="AI195" s="16"/>
      <c r="AJ195" s="16"/>
      <c r="AK195" s="16"/>
    </row>
    <row r="196" spans="1:37" ht="42" customHeight="1" thickBot="1">
      <c r="A196" s="323"/>
      <c r="B196" s="318"/>
      <c r="C196" s="276"/>
      <c r="D196" s="270"/>
      <c r="E196" s="268"/>
      <c r="F196" s="4" t="s">
        <v>556</v>
      </c>
      <c r="H196" s="251" t="s">
        <v>552</v>
      </c>
      <c r="I196" s="349"/>
      <c r="J196" s="241"/>
      <c r="K196" s="239"/>
      <c r="L196" s="239"/>
      <c r="M196" s="39" t="s">
        <v>307</v>
      </c>
      <c r="N196" s="39"/>
      <c r="O196" s="191"/>
      <c r="P196" s="39"/>
      <c r="R196" s="16"/>
      <c r="S196" s="16"/>
      <c r="T196" s="16"/>
      <c r="U196" s="16"/>
      <c r="V196" s="16"/>
      <c r="W196" s="16"/>
      <c r="X196" s="16"/>
      <c r="Y196" s="16"/>
      <c r="Z196" s="16"/>
      <c r="AA196" s="16"/>
      <c r="AB196" s="16"/>
      <c r="AC196" s="16"/>
      <c r="AD196" s="16"/>
      <c r="AE196" s="16"/>
      <c r="AF196" s="16"/>
      <c r="AG196" s="16"/>
      <c r="AH196" s="16"/>
      <c r="AI196" s="16"/>
      <c r="AJ196" s="16"/>
      <c r="AK196" s="16"/>
    </row>
    <row r="197" spans="1:37" ht="42" customHeight="1" thickBot="1">
      <c r="A197" s="323"/>
      <c r="B197" s="318"/>
      <c r="C197" s="276"/>
      <c r="D197" s="269" t="s">
        <v>371</v>
      </c>
      <c r="E197" s="267" t="s">
        <v>726</v>
      </c>
      <c r="F197" s="4" t="s">
        <v>557</v>
      </c>
      <c r="H197" s="252"/>
      <c r="I197" s="349"/>
      <c r="J197" s="241"/>
      <c r="K197" s="239"/>
      <c r="L197" s="239"/>
      <c r="M197" s="39" t="s">
        <v>311</v>
      </c>
      <c r="N197" s="39"/>
      <c r="O197" s="191"/>
      <c r="P197" s="39"/>
      <c r="R197" s="16"/>
      <c r="S197" s="16"/>
      <c r="T197" s="16"/>
      <c r="U197" s="16"/>
      <c r="V197" s="16"/>
      <c r="W197" s="16"/>
      <c r="X197" s="16"/>
      <c r="Y197" s="16"/>
      <c r="Z197" s="16"/>
      <c r="AA197" s="16"/>
      <c r="AB197" s="16"/>
      <c r="AC197" s="16"/>
      <c r="AD197" s="16"/>
      <c r="AE197" s="16"/>
      <c r="AF197" s="16"/>
      <c r="AG197" s="16"/>
      <c r="AH197" s="16"/>
      <c r="AI197" s="16"/>
      <c r="AJ197" s="16"/>
      <c r="AK197" s="16"/>
    </row>
    <row r="198" spans="1:37" ht="42" customHeight="1" thickBot="1">
      <c r="A198" s="323"/>
      <c r="B198" s="318"/>
      <c r="C198" s="277"/>
      <c r="D198" s="270"/>
      <c r="E198" s="268"/>
      <c r="F198" s="1" t="s">
        <v>558</v>
      </c>
      <c r="H198" s="253"/>
      <c r="I198" s="350"/>
      <c r="J198" s="242"/>
      <c r="K198" s="240"/>
      <c r="L198" s="240"/>
      <c r="M198" s="40" t="s">
        <v>377</v>
      </c>
      <c r="N198" s="40"/>
      <c r="O198" s="193"/>
      <c r="P198" s="40"/>
      <c r="R198" s="16"/>
      <c r="S198" s="16"/>
      <c r="T198" s="16"/>
      <c r="U198" s="16"/>
      <c r="V198" s="16"/>
      <c r="W198" s="16"/>
      <c r="X198" s="16"/>
      <c r="Y198" s="16"/>
      <c r="Z198" s="16"/>
      <c r="AA198" s="16"/>
      <c r="AB198" s="16"/>
      <c r="AC198" s="16"/>
      <c r="AD198" s="16"/>
      <c r="AE198" s="16"/>
      <c r="AF198" s="16"/>
      <c r="AG198" s="16"/>
      <c r="AH198" s="16"/>
      <c r="AI198" s="16"/>
      <c r="AJ198" s="16"/>
      <c r="AK198" s="16"/>
    </row>
    <row r="199" spans="1:37" ht="7.95" customHeight="1" thickBot="1">
      <c r="A199" s="323"/>
      <c r="B199" s="318"/>
      <c r="C199" s="32"/>
      <c r="D199" s="30"/>
      <c r="E199" s="208"/>
      <c r="F199" s="29"/>
      <c r="G199" s="29"/>
      <c r="H199" s="29"/>
      <c r="I199" s="59"/>
      <c r="J199" s="207"/>
      <c r="K199" s="211"/>
      <c r="L199" s="211"/>
      <c r="M199" s="29"/>
      <c r="N199" s="29"/>
      <c r="O199" s="195"/>
      <c r="P199" s="29"/>
      <c r="R199" s="16"/>
      <c r="S199" s="16"/>
      <c r="T199" s="16"/>
      <c r="U199" s="16"/>
      <c r="V199" s="16"/>
      <c r="W199" s="16"/>
      <c r="X199" s="16"/>
      <c r="Y199" s="16"/>
      <c r="Z199" s="16"/>
      <c r="AA199" s="16"/>
      <c r="AB199" s="16"/>
      <c r="AC199" s="16"/>
      <c r="AD199" s="16"/>
      <c r="AE199" s="16"/>
      <c r="AF199" s="16"/>
      <c r="AG199" s="16"/>
      <c r="AH199" s="16"/>
      <c r="AI199" s="16"/>
      <c r="AJ199" s="16"/>
      <c r="AK199" s="16"/>
    </row>
    <row r="200" spans="1:37" ht="42" customHeight="1" thickBot="1">
      <c r="A200" s="323"/>
      <c r="B200" s="318"/>
      <c r="C200" s="275">
        <f>C193+1</f>
        <v>29</v>
      </c>
      <c r="D200" s="269" t="s">
        <v>727</v>
      </c>
      <c r="E200" s="271" t="s">
        <v>848</v>
      </c>
      <c r="F200" s="5" t="s">
        <v>559</v>
      </c>
      <c r="H200" s="254" t="s">
        <v>626</v>
      </c>
      <c r="I200" s="348" t="s">
        <v>539</v>
      </c>
      <c r="J200" s="203" t="s">
        <v>883</v>
      </c>
      <c r="K200" s="238"/>
      <c r="L200" s="238"/>
      <c r="M200" s="105" t="s">
        <v>54</v>
      </c>
      <c r="N200" s="39"/>
      <c r="O200" s="191"/>
      <c r="P200" s="39"/>
      <c r="R200" s="16"/>
      <c r="S200" s="16"/>
      <c r="T200" s="16"/>
      <c r="U200" s="16"/>
      <c r="V200" s="16"/>
      <c r="W200" s="16"/>
      <c r="X200" s="16"/>
      <c r="Y200" s="16"/>
      <c r="Z200" s="16"/>
      <c r="AA200" s="16"/>
      <c r="AB200" s="16"/>
      <c r="AC200" s="16"/>
      <c r="AD200" s="16"/>
      <c r="AE200" s="16"/>
      <c r="AF200" s="16"/>
      <c r="AG200" s="16"/>
      <c r="AH200" s="16"/>
      <c r="AI200" s="16"/>
      <c r="AJ200" s="16"/>
      <c r="AK200" s="16"/>
    </row>
    <row r="201" spans="1:37" s="44" customFormat="1" ht="42" customHeight="1" thickBot="1">
      <c r="A201" s="323"/>
      <c r="B201" s="318"/>
      <c r="C201" s="276"/>
      <c r="D201" s="270"/>
      <c r="E201" s="268"/>
      <c r="F201" s="5" t="s">
        <v>554</v>
      </c>
      <c r="H201" s="255"/>
      <c r="I201" s="349"/>
      <c r="J201" s="241"/>
      <c r="K201" s="239"/>
      <c r="L201" s="239"/>
      <c r="M201" s="105" t="s">
        <v>378</v>
      </c>
      <c r="N201" s="39" t="s">
        <v>441</v>
      </c>
      <c r="O201" s="191"/>
      <c r="P201" s="39"/>
      <c r="R201" s="68"/>
      <c r="S201" s="68"/>
      <c r="T201" s="68"/>
      <c r="U201" s="68"/>
      <c r="V201" s="68"/>
      <c r="W201" s="68"/>
      <c r="X201" s="68"/>
      <c r="Y201" s="68"/>
      <c r="Z201" s="68"/>
      <c r="AA201" s="68"/>
      <c r="AB201" s="68"/>
      <c r="AC201" s="68"/>
      <c r="AD201" s="68"/>
      <c r="AE201" s="68"/>
      <c r="AF201" s="68"/>
      <c r="AG201" s="68"/>
      <c r="AH201" s="68"/>
      <c r="AI201" s="68"/>
      <c r="AJ201" s="68"/>
      <c r="AK201" s="68"/>
    </row>
    <row r="202" spans="1:37" s="44" customFormat="1" ht="42" customHeight="1" thickBot="1">
      <c r="A202" s="323"/>
      <c r="B202" s="318"/>
      <c r="C202" s="276"/>
      <c r="D202" s="269" t="s">
        <v>728</v>
      </c>
      <c r="E202" s="267" t="s">
        <v>729</v>
      </c>
      <c r="F202" s="5" t="s">
        <v>555</v>
      </c>
      <c r="H202" s="256"/>
      <c r="I202" s="349"/>
      <c r="J202" s="241"/>
      <c r="K202" s="239"/>
      <c r="L202" s="239"/>
      <c r="M202" s="105" t="s">
        <v>378</v>
      </c>
      <c r="N202" s="39"/>
      <c r="O202" s="191"/>
      <c r="P202" s="39"/>
      <c r="R202" s="68"/>
      <c r="S202" s="68"/>
      <c r="T202" s="68"/>
      <c r="U202" s="68"/>
      <c r="V202" s="68"/>
      <c r="W202" s="68"/>
      <c r="X202" s="68"/>
      <c r="Y202" s="68"/>
      <c r="Z202" s="68"/>
      <c r="AA202" s="68"/>
      <c r="AB202" s="68"/>
      <c r="AC202" s="68"/>
      <c r="AD202" s="68"/>
      <c r="AE202" s="68"/>
      <c r="AF202" s="68"/>
      <c r="AG202" s="68"/>
      <c r="AH202" s="68"/>
      <c r="AI202" s="68"/>
      <c r="AJ202" s="68"/>
      <c r="AK202" s="68"/>
    </row>
    <row r="203" spans="1:37" s="44" customFormat="1" ht="42" customHeight="1" thickBot="1">
      <c r="A203" s="323"/>
      <c r="B203" s="318"/>
      <c r="C203" s="276"/>
      <c r="D203" s="270"/>
      <c r="E203" s="268"/>
      <c r="F203" s="4" t="s">
        <v>556</v>
      </c>
      <c r="H203" s="251" t="s">
        <v>552</v>
      </c>
      <c r="I203" s="349"/>
      <c r="J203" s="241"/>
      <c r="K203" s="239"/>
      <c r="L203" s="239"/>
      <c r="M203" s="105" t="s">
        <v>55</v>
      </c>
      <c r="N203" s="39"/>
      <c r="O203" s="191"/>
      <c r="P203" s="39"/>
      <c r="R203" s="68"/>
      <c r="S203" s="68"/>
      <c r="T203" s="68"/>
      <c r="U203" s="68"/>
      <c r="V203" s="68"/>
      <c r="W203" s="68"/>
      <c r="X203" s="68"/>
      <c r="Y203" s="68"/>
      <c r="Z203" s="68"/>
      <c r="AA203" s="68"/>
      <c r="AB203" s="68"/>
      <c r="AC203" s="68"/>
      <c r="AD203" s="68"/>
      <c r="AE203" s="68"/>
      <c r="AF203" s="68"/>
      <c r="AG203" s="68"/>
      <c r="AH203" s="68"/>
      <c r="AI203" s="68"/>
      <c r="AJ203" s="68"/>
      <c r="AK203" s="68"/>
    </row>
    <row r="204" spans="1:37" s="44" customFormat="1" ht="42" customHeight="1" thickBot="1">
      <c r="A204" s="323"/>
      <c r="B204" s="318"/>
      <c r="C204" s="276"/>
      <c r="D204" s="269" t="s">
        <v>730</v>
      </c>
      <c r="E204" s="267" t="s">
        <v>731</v>
      </c>
      <c r="F204" s="4" t="s">
        <v>557</v>
      </c>
      <c r="H204" s="252"/>
      <c r="I204" s="349"/>
      <c r="J204" s="241"/>
      <c r="K204" s="239"/>
      <c r="L204" s="239"/>
      <c r="M204" s="39" t="s">
        <v>379</v>
      </c>
      <c r="N204" s="39"/>
      <c r="O204" s="191"/>
      <c r="P204" s="39"/>
      <c r="R204" s="68"/>
      <c r="S204" s="68"/>
      <c r="T204" s="68"/>
      <c r="U204" s="68"/>
      <c r="V204" s="68"/>
      <c r="W204" s="68"/>
      <c r="X204" s="68"/>
      <c r="Y204" s="68"/>
      <c r="Z204" s="68"/>
      <c r="AA204" s="68"/>
      <c r="AB204" s="68"/>
      <c r="AC204" s="68"/>
      <c r="AD204" s="68"/>
      <c r="AE204" s="68"/>
      <c r="AF204" s="68"/>
      <c r="AG204" s="68"/>
      <c r="AH204" s="68"/>
      <c r="AI204" s="68"/>
      <c r="AJ204" s="68"/>
      <c r="AK204" s="68"/>
    </row>
    <row r="205" spans="1:37" s="44" customFormat="1" ht="42" customHeight="1" thickBot="1">
      <c r="A205" s="324"/>
      <c r="B205" s="318"/>
      <c r="C205" s="277"/>
      <c r="D205" s="270"/>
      <c r="E205" s="268"/>
      <c r="F205" s="1" t="s">
        <v>558</v>
      </c>
      <c r="H205" s="253"/>
      <c r="I205" s="350"/>
      <c r="J205" s="242"/>
      <c r="K205" s="240"/>
      <c r="L205" s="240"/>
      <c r="M205" s="40" t="s">
        <v>380</v>
      </c>
      <c r="N205" s="40"/>
      <c r="O205" s="193"/>
      <c r="P205" s="40"/>
      <c r="R205" s="68"/>
      <c r="S205" s="68"/>
      <c r="T205" s="68"/>
      <c r="U205" s="68"/>
      <c r="V205" s="68"/>
      <c r="W205" s="68"/>
      <c r="X205" s="68"/>
      <c r="Y205" s="68"/>
      <c r="Z205" s="68"/>
      <c r="AA205" s="68"/>
      <c r="AB205" s="68"/>
      <c r="AC205" s="68"/>
      <c r="AD205" s="68"/>
      <c r="AE205" s="68"/>
      <c r="AF205" s="68"/>
      <c r="AG205" s="68"/>
      <c r="AH205" s="68"/>
      <c r="AI205" s="68"/>
      <c r="AJ205" s="68"/>
      <c r="AK205" s="68"/>
    </row>
    <row r="206" spans="1:37" s="44" customFormat="1" ht="7.95" customHeight="1" thickBot="1">
      <c r="A206" s="25"/>
      <c r="B206" s="24"/>
      <c r="C206" s="32"/>
      <c r="D206" s="30"/>
      <c r="E206" s="208"/>
      <c r="F206" s="29"/>
      <c r="G206" s="29"/>
      <c r="H206" s="29"/>
      <c r="I206" s="59"/>
      <c r="J206" s="207"/>
      <c r="K206" s="211"/>
      <c r="L206" s="211"/>
      <c r="M206" s="29"/>
      <c r="N206" s="29"/>
      <c r="O206" s="195"/>
      <c r="P206" s="29"/>
      <c r="R206" s="68"/>
      <c r="S206" s="68"/>
      <c r="T206" s="68"/>
      <c r="U206" s="68"/>
      <c r="V206" s="68"/>
      <c r="W206" s="68"/>
      <c r="X206" s="68"/>
      <c r="Y206" s="68"/>
      <c r="Z206" s="68"/>
      <c r="AA206" s="68"/>
      <c r="AB206" s="68"/>
      <c r="AC206" s="68"/>
      <c r="AD206" s="68"/>
      <c r="AE206" s="68"/>
      <c r="AF206" s="68"/>
      <c r="AG206" s="68"/>
      <c r="AH206" s="68"/>
      <c r="AI206" s="68"/>
      <c r="AJ206" s="68"/>
      <c r="AK206" s="68"/>
    </row>
    <row r="207" spans="1:37" s="44" customFormat="1" ht="42" customHeight="1" thickBot="1">
      <c r="A207" s="272" t="s">
        <v>548</v>
      </c>
      <c r="B207" s="296" t="s">
        <v>541</v>
      </c>
      <c r="C207" s="304">
        <f>C200+1</f>
        <v>30</v>
      </c>
      <c r="D207" s="269" t="s">
        <v>501</v>
      </c>
      <c r="E207" s="278" t="s">
        <v>884</v>
      </c>
      <c r="F207" s="5" t="s">
        <v>559</v>
      </c>
      <c r="H207" s="254" t="s">
        <v>626</v>
      </c>
      <c r="I207" s="348" t="s">
        <v>539</v>
      </c>
      <c r="J207" s="203" t="s">
        <v>808</v>
      </c>
      <c r="K207" s="238"/>
      <c r="L207" s="238"/>
      <c r="M207" s="39" t="s">
        <v>297</v>
      </c>
      <c r="N207" s="39"/>
      <c r="O207" s="191"/>
      <c r="P207" s="39"/>
      <c r="R207" s="68"/>
      <c r="S207" s="68"/>
      <c r="T207" s="68"/>
      <c r="U207" s="68"/>
      <c r="V207" s="68"/>
      <c r="W207" s="68"/>
      <c r="X207" s="68"/>
      <c r="Y207" s="68"/>
      <c r="Z207" s="68"/>
      <c r="AA207" s="68"/>
      <c r="AB207" s="68"/>
      <c r="AC207" s="68"/>
      <c r="AD207" s="68"/>
      <c r="AE207" s="68"/>
      <c r="AF207" s="68"/>
      <c r="AG207" s="68"/>
      <c r="AH207" s="68"/>
      <c r="AI207" s="68"/>
      <c r="AJ207" s="68"/>
      <c r="AK207" s="68"/>
    </row>
    <row r="208" spans="1:37" ht="42" customHeight="1" thickBot="1">
      <c r="A208" s="273"/>
      <c r="B208" s="297"/>
      <c r="C208" s="305"/>
      <c r="D208" s="269"/>
      <c r="E208" s="279"/>
      <c r="F208" s="5" t="s">
        <v>554</v>
      </c>
      <c r="H208" s="255"/>
      <c r="I208" s="349"/>
      <c r="J208" s="241"/>
      <c r="K208" s="239"/>
      <c r="L208" s="239"/>
      <c r="M208" s="39" t="s">
        <v>173</v>
      </c>
      <c r="N208" s="39"/>
      <c r="O208" s="191"/>
      <c r="P208" s="39"/>
      <c r="R208" s="16"/>
      <c r="S208" s="16"/>
      <c r="T208" s="16"/>
      <c r="U208" s="16"/>
      <c r="V208" s="16"/>
      <c r="W208" s="16"/>
      <c r="X208" s="16"/>
      <c r="Y208" s="16"/>
      <c r="Z208" s="16"/>
      <c r="AA208" s="16"/>
      <c r="AB208" s="16"/>
      <c r="AC208" s="16"/>
      <c r="AD208" s="16"/>
      <c r="AE208" s="16"/>
      <c r="AF208" s="16"/>
      <c r="AG208" s="16"/>
      <c r="AH208" s="16"/>
      <c r="AI208" s="16"/>
      <c r="AJ208" s="16"/>
      <c r="AK208" s="16"/>
    </row>
    <row r="209" spans="1:37" ht="42" customHeight="1" thickBot="1">
      <c r="A209" s="273"/>
      <c r="B209" s="297"/>
      <c r="C209" s="305"/>
      <c r="D209" s="269" t="s">
        <v>502</v>
      </c>
      <c r="E209" s="278" t="s">
        <v>732</v>
      </c>
      <c r="F209" s="5" t="s">
        <v>555</v>
      </c>
      <c r="H209" s="256"/>
      <c r="I209" s="349"/>
      <c r="J209" s="241"/>
      <c r="K209" s="239"/>
      <c r="L209" s="239"/>
      <c r="M209" s="39" t="s">
        <v>174</v>
      </c>
      <c r="N209" s="39"/>
      <c r="O209" s="191"/>
      <c r="P209" s="39"/>
      <c r="R209" s="16"/>
      <c r="S209" s="16"/>
      <c r="T209" s="16"/>
      <c r="U209" s="16"/>
      <c r="V209" s="16"/>
      <c r="W209" s="16"/>
      <c r="X209" s="16"/>
      <c r="Y209" s="16"/>
      <c r="Z209" s="16"/>
      <c r="AA209" s="16"/>
      <c r="AB209" s="16"/>
      <c r="AC209" s="16"/>
      <c r="AD209" s="16"/>
      <c r="AE209" s="16"/>
      <c r="AF209" s="16"/>
      <c r="AG209" s="16"/>
      <c r="AH209" s="16"/>
      <c r="AI209" s="16"/>
      <c r="AJ209" s="16"/>
      <c r="AK209" s="16"/>
    </row>
    <row r="210" spans="1:37" ht="42" customHeight="1" thickBot="1">
      <c r="A210" s="273"/>
      <c r="B210" s="297"/>
      <c r="C210" s="305"/>
      <c r="D210" s="269"/>
      <c r="E210" s="279"/>
      <c r="F210" s="4" t="s">
        <v>556</v>
      </c>
      <c r="H210" s="251" t="s">
        <v>552</v>
      </c>
      <c r="I210" s="349"/>
      <c r="J210" s="241"/>
      <c r="K210" s="239"/>
      <c r="L210" s="239"/>
      <c r="M210" s="39" t="s">
        <v>381</v>
      </c>
      <c r="N210" s="39"/>
      <c r="O210" s="191"/>
      <c r="P210" s="39"/>
      <c r="R210" s="16"/>
      <c r="S210" s="16"/>
      <c r="T210" s="16"/>
      <c r="U210" s="16"/>
      <c r="V210" s="16"/>
      <c r="W210" s="16"/>
      <c r="X210" s="16"/>
      <c r="Y210" s="16"/>
      <c r="Z210" s="16"/>
      <c r="AA210" s="16"/>
      <c r="AB210" s="16"/>
      <c r="AC210" s="16"/>
      <c r="AD210" s="16"/>
      <c r="AE210" s="16"/>
      <c r="AF210" s="16"/>
      <c r="AG210" s="16"/>
      <c r="AH210" s="16"/>
      <c r="AI210" s="16"/>
      <c r="AJ210" s="16"/>
      <c r="AK210" s="16"/>
    </row>
    <row r="211" spans="1:37" ht="42" customHeight="1" thickBot="1">
      <c r="A211" s="273"/>
      <c r="B211" s="297"/>
      <c r="C211" s="305"/>
      <c r="D211" s="269" t="s">
        <v>733</v>
      </c>
      <c r="E211" s="278" t="s">
        <v>734</v>
      </c>
      <c r="F211" s="4" t="s">
        <v>557</v>
      </c>
      <c r="H211" s="252"/>
      <c r="I211" s="349"/>
      <c r="J211" s="241"/>
      <c r="K211" s="239"/>
      <c r="L211" s="239"/>
      <c r="M211" s="39"/>
      <c r="N211" s="39"/>
      <c r="O211" s="191"/>
      <c r="P211" s="39"/>
      <c r="R211" s="16"/>
      <c r="S211" s="16"/>
      <c r="T211" s="16"/>
      <c r="U211" s="16"/>
      <c r="V211" s="16"/>
      <c r="W211" s="16"/>
      <c r="X211" s="16"/>
      <c r="Y211" s="16"/>
      <c r="Z211" s="16"/>
      <c r="AA211" s="16"/>
      <c r="AB211" s="16"/>
      <c r="AC211" s="16"/>
      <c r="AD211" s="16"/>
      <c r="AE211" s="16"/>
      <c r="AF211" s="16"/>
      <c r="AG211" s="16"/>
      <c r="AH211" s="16"/>
      <c r="AI211" s="16"/>
      <c r="AJ211" s="16"/>
      <c r="AK211" s="16"/>
    </row>
    <row r="212" spans="1:37" ht="42" customHeight="1" thickBot="1">
      <c r="A212" s="273"/>
      <c r="B212" s="297"/>
      <c r="C212" s="306"/>
      <c r="D212" s="269"/>
      <c r="E212" s="279"/>
      <c r="F212" s="1" t="s">
        <v>558</v>
      </c>
      <c r="H212" s="253"/>
      <c r="I212" s="350"/>
      <c r="J212" s="242"/>
      <c r="K212" s="240"/>
      <c r="L212" s="240"/>
      <c r="M212" s="40"/>
      <c r="N212" s="40"/>
      <c r="O212" s="193"/>
      <c r="P212" s="40"/>
      <c r="R212" s="16"/>
      <c r="S212" s="16"/>
      <c r="T212" s="16"/>
      <c r="U212" s="16"/>
      <c r="V212" s="16"/>
      <c r="W212" s="16"/>
      <c r="X212" s="16"/>
      <c r="Y212" s="16"/>
      <c r="Z212" s="16"/>
      <c r="AA212" s="16"/>
      <c r="AB212" s="16"/>
      <c r="AC212" s="16"/>
      <c r="AD212" s="16"/>
      <c r="AE212" s="16"/>
      <c r="AF212" s="16"/>
      <c r="AG212" s="16"/>
      <c r="AH212" s="16"/>
      <c r="AI212" s="16"/>
      <c r="AJ212" s="16"/>
      <c r="AK212" s="16"/>
    </row>
    <row r="213" spans="1:37" ht="7.95" customHeight="1" thickBot="1">
      <c r="A213" s="273"/>
      <c r="B213" s="297"/>
      <c r="C213" s="13"/>
      <c r="D213" s="30"/>
      <c r="E213" s="208"/>
      <c r="F213" s="29"/>
      <c r="G213" s="29"/>
      <c r="H213" s="29"/>
      <c r="I213" s="59"/>
      <c r="J213" s="207"/>
      <c r="K213" s="211"/>
      <c r="L213" s="211"/>
      <c r="M213" s="29"/>
      <c r="N213" s="29"/>
      <c r="O213" s="195"/>
      <c r="P213" s="29"/>
      <c r="R213" s="16"/>
      <c r="S213" s="16"/>
      <c r="T213" s="16"/>
      <c r="U213" s="16"/>
      <c r="V213" s="16"/>
      <c r="W213" s="16"/>
      <c r="X213" s="16"/>
      <c r="Y213" s="16"/>
      <c r="Z213" s="16"/>
      <c r="AA213" s="16"/>
      <c r="AB213" s="16"/>
      <c r="AC213" s="16"/>
      <c r="AD213" s="16"/>
      <c r="AE213" s="16"/>
      <c r="AF213" s="16"/>
      <c r="AG213" s="16"/>
      <c r="AH213" s="16"/>
      <c r="AI213" s="16"/>
      <c r="AJ213" s="16"/>
      <c r="AK213" s="16"/>
    </row>
    <row r="214" spans="1:37" s="44" customFormat="1" ht="42" customHeight="1" thickBot="1">
      <c r="A214" s="273"/>
      <c r="B214" s="297"/>
      <c r="C214" s="304">
        <f>C207+1</f>
        <v>31</v>
      </c>
      <c r="D214" s="343" t="s">
        <v>56</v>
      </c>
      <c r="E214" s="278" t="s">
        <v>524</v>
      </c>
      <c r="F214" s="5" t="s">
        <v>559</v>
      </c>
      <c r="H214" s="254" t="s">
        <v>626</v>
      </c>
      <c r="I214" s="348" t="s">
        <v>539</v>
      </c>
      <c r="J214" s="203" t="s">
        <v>808</v>
      </c>
      <c r="K214" s="238"/>
      <c r="L214" s="238"/>
      <c r="M214" s="39" t="s">
        <v>175</v>
      </c>
      <c r="N214" s="39"/>
      <c r="O214" s="191"/>
      <c r="P214" s="39"/>
      <c r="R214" s="68"/>
      <c r="S214" s="68"/>
      <c r="T214" s="68"/>
      <c r="U214" s="68"/>
      <c r="V214" s="68"/>
      <c r="W214" s="68"/>
      <c r="X214" s="68"/>
      <c r="Y214" s="68"/>
      <c r="Z214" s="68"/>
      <c r="AA214" s="68"/>
      <c r="AB214" s="68"/>
      <c r="AC214" s="68"/>
      <c r="AD214" s="68"/>
      <c r="AE214" s="68"/>
      <c r="AF214" s="68"/>
      <c r="AG214" s="68"/>
      <c r="AH214" s="68"/>
      <c r="AI214" s="68"/>
      <c r="AJ214" s="68"/>
      <c r="AK214" s="68"/>
    </row>
    <row r="215" spans="1:37" ht="42" customHeight="1" thickBot="1">
      <c r="A215" s="273"/>
      <c r="B215" s="297"/>
      <c r="C215" s="305"/>
      <c r="D215" s="343"/>
      <c r="E215" s="279"/>
      <c r="F215" s="5" t="s">
        <v>554</v>
      </c>
      <c r="H215" s="255"/>
      <c r="I215" s="349"/>
      <c r="J215" s="241"/>
      <c r="K215" s="239"/>
      <c r="L215" s="239"/>
      <c r="M215" s="39" t="s">
        <v>310</v>
      </c>
      <c r="N215" s="39"/>
      <c r="O215" s="191"/>
      <c r="P215" s="39"/>
      <c r="R215" s="16"/>
      <c r="S215" s="16"/>
      <c r="T215" s="16"/>
      <c r="U215" s="16"/>
      <c r="V215" s="16"/>
      <c r="W215" s="16"/>
      <c r="X215" s="16"/>
      <c r="Y215" s="16"/>
      <c r="Z215" s="16"/>
      <c r="AA215" s="16"/>
      <c r="AB215" s="16"/>
      <c r="AC215" s="16"/>
      <c r="AD215" s="16"/>
      <c r="AE215" s="16"/>
      <c r="AF215" s="16"/>
      <c r="AG215" s="16"/>
      <c r="AH215" s="16"/>
      <c r="AI215" s="16"/>
      <c r="AJ215" s="16"/>
      <c r="AK215" s="16"/>
    </row>
    <row r="216" spans="1:37" ht="42" customHeight="1" thickBot="1">
      <c r="A216" s="273"/>
      <c r="B216" s="297"/>
      <c r="C216" s="305"/>
      <c r="D216" s="343" t="s">
        <v>57</v>
      </c>
      <c r="E216" s="280" t="s">
        <v>523</v>
      </c>
      <c r="F216" s="5" t="s">
        <v>555</v>
      </c>
      <c r="H216" s="256"/>
      <c r="I216" s="349"/>
      <c r="J216" s="241"/>
      <c r="K216" s="239"/>
      <c r="L216" s="239"/>
      <c r="M216" s="105" t="s">
        <v>28</v>
      </c>
      <c r="N216" s="39"/>
      <c r="O216" s="191"/>
      <c r="P216" s="39"/>
      <c r="R216" s="16"/>
      <c r="S216" s="16"/>
      <c r="T216" s="16"/>
      <c r="U216" s="16"/>
      <c r="V216" s="16"/>
      <c r="W216" s="16"/>
      <c r="X216" s="16"/>
      <c r="Y216" s="16"/>
      <c r="Z216" s="16"/>
      <c r="AA216" s="16"/>
      <c r="AB216" s="16"/>
      <c r="AC216" s="16"/>
      <c r="AD216" s="16"/>
      <c r="AE216" s="16"/>
      <c r="AF216" s="16"/>
      <c r="AG216" s="16"/>
      <c r="AH216" s="16"/>
      <c r="AI216" s="16"/>
      <c r="AJ216" s="16"/>
      <c r="AK216" s="16"/>
    </row>
    <row r="217" spans="1:37" ht="42" customHeight="1" thickBot="1">
      <c r="A217" s="273"/>
      <c r="B217" s="297"/>
      <c r="C217" s="305"/>
      <c r="D217" s="343"/>
      <c r="E217" s="281"/>
      <c r="F217" s="4" t="s">
        <v>556</v>
      </c>
      <c r="H217" s="251" t="s">
        <v>552</v>
      </c>
      <c r="I217" s="349"/>
      <c r="J217" s="241"/>
      <c r="K217" s="239"/>
      <c r="L217" s="239"/>
      <c r="M217" s="39" t="s">
        <v>382</v>
      </c>
      <c r="N217" s="39"/>
      <c r="O217" s="191"/>
      <c r="P217" s="39"/>
      <c r="R217" s="16"/>
      <c r="S217" s="16"/>
      <c r="T217" s="16"/>
      <c r="U217" s="16"/>
      <c r="V217" s="16"/>
      <c r="W217" s="16"/>
      <c r="X217" s="16"/>
      <c r="Y217" s="16"/>
      <c r="Z217" s="16"/>
      <c r="AA217" s="16"/>
      <c r="AB217" s="16"/>
      <c r="AC217" s="16"/>
      <c r="AD217" s="16"/>
      <c r="AE217" s="16"/>
      <c r="AF217" s="16"/>
      <c r="AG217" s="16"/>
      <c r="AH217" s="16"/>
      <c r="AI217" s="16"/>
      <c r="AJ217" s="16"/>
      <c r="AK217" s="16"/>
    </row>
    <row r="218" spans="1:37" ht="42" customHeight="1" thickBot="1">
      <c r="A218" s="273"/>
      <c r="B218" s="297"/>
      <c r="C218" s="305"/>
      <c r="D218" s="343" t="s">
        <v>58</v>
      </c>
      <c r="E218" s="280" t="s">
        <v>735</v>
      </c>
      <c r="F218" s="4" t="s">
        <v>557</v>
      </c>
      <c r="H218" s="252"/>
      <c r="I218" s="349"/>
      <c r="J218" s="241"/>
      <c r="K218" s="239"/>
      <c r="L218" s="239"/>
      <c r="M218" s="39" t="s">
        <v>312</v>
      </c>
      <c r="N218" s="39"/>
      <c r="O218" s="191"/>
      <c r="P218" s="39"/>
      <c r="R218" s="16"/>
      <c r="S218" s="16"/>
      <c r="T218" s="16"/>
      <c r="U218" s="16"/>
      <c r="V218" s="16"/>
      <c r="W218" s="16"/>
      <c r="X218" s="16"/>
      <c r="Y218" s="16"/>
      <c r="Z218" s="16"/>
      <c r="AA218" s="16"/>
      <c r="AB218" s="16"/>
      <c r="AC218" s="16"/>
      <c r="AD218" s="16"/>
      <c r="AE218" s="16"/>
      <c r="AF218" s="16"/>
      <c r="AG218" s="16"/>
      <c r="AH218" s="16"/>
      <c r="AI218" s="16"/>
      <c r="AJ218" s="16"/>
      <c r="AK218" s="16"/>
    </row>
    <row r="219" spans="1:37" ht="42" customHeight="1" thickBot="1">
      <c r="A219" s="273"/>
      <c r="B219" s="297"/>
      <c r="C219" s="306"/>
      <c r="D219" s="343"/>
      <c r="E219" s="284"/>
      <c r="F219" s="1" t="s">
        <v>558</v>
      </c>
      <c r="H219" s="253"/>
      <c r="I219" s="350"/>
      <c r="J219" s="242"/>
      <c r="K219" s="240"/>
      <c r="L219" s="240"/>
      <c r="M219" s="40" t="s">
        <v>208</v>
      </c>
      <c r="N219" s="40"/>
      <c r="O219" s="193"/>
      <c r="P219" s="40"/>
      <c r="R219" s="16"/>
      <c r="S219" s="16"/>
      <c r="T219" s="16"/>
      <c r="U219" s="16"/>
      <c r="V219" s="16"/>
      <c r="W219" s="16"/>
      <c r="X219" s="16"/>
      <c r="Y219" s="16"/>
      <c r="Z219" s="16"/>
      <c r="AA219" s="16"/>
      <c r="AB219" s="16"/>
      <c r="AC219" s="16"/>
      <c r="AD219" s="16"/>
      <c r="AE219" s="16"/>
      <c r="AF219" s="16"/>
      <c r="AG219" s="16"/>
      <c r="AH219" s="16"/>
      <c r="AI219" s="16"/>
      <c r="AJ219" s="16"/>
      <c r="AK219" s="16"/>
    </row>
    <row r="220" spans="1:37" ht="7.95" customHeight="1" thickBot="1">
      <c r="A220" s="273"/>
      <c r="B220" s="297"/>
      <c r="C220" s="13"/>
      <c r="D220" s="30"/>
      <c r="E220" s="208"/>
      <c r="F220" s="29"/>
      <c r="G220" s="29"/>
      <c r="H220" s="29"/>
      <c r="I220" s="59"/>
      <c r="J220" s="207"/>
      <c r="K220" s="211"/>
      <c r="L220" s="211"/>
      <c r="M220" s="29"/>
      <c r="N220" s="29"/>
      <c r="O220" s="195"/>
      <c r="P220" s="29"/>
      <c r="R220" s="16"/>
      <c r="S220" s="16"/>
      <c r="T220" s="16"/>
      <c r="U220" s="16"/>
      <c r="V220" s="16"/>
      <c r="W220" s="16"/>
      <c r="X220" s="16"/>
      <c r="Y220" s="16"/>
      <c r="Z220" s="16"/>
      <c r="AA220" s="16"/>
      <c r="AB220" s="16"/>
      <c r="AC220" s="16"/>
      <c r="AD220" s="16"/>
      <c r="AE220" s="16"/>
      <c r="AF220" s="16"/>
      <c r="AG220" s="16"/>
      <c r="AH220" s="16"/>
      <c r="AI220" s="16"/>
      <c r="AJ220" s="16"/>
      <c r="AK220" s="16"/>
    </row>
    <row r="221" spans="1:37" ht="42" customHeight="1" thickBot="1">
      <c r="A221" s="273"/>
      <c r="B221" s="297"/>
      <c r="C221" s="304">
        <f>C214+1</f>
        <v>32</v>
      </c>
      <c r="D221" s="269" t="s">
        <v>471</v>
      </c>
      <c r="E221" s="278" t="s">
        <v>849</v>
      </c>
      <c r="F221" s="5" t="s">
        <v>559</v>
      </c>
      <c r="H221" s="254" t="s">
        <v>626</v>
      </c>
      <c r="I221" s="348" t="s">
        <v>539</v>
      </c>
      <c r="J221" s="203" t="s">
        <v>808</v>
      </c>
      <c r="K221" s="238"/>
      <c r="L221" s="238"/>
      <c r="M221" s="39" t="s">
        <v>238</v>
      </c>
      <c r="N221" s="39" t="s">
        <v>177</v>
      </c>
      <c r="O221" s="191"/>
      <c r="P221" s="39"/>
      <c r="R221" s="16"/>
      <c r="S221" s="16"/>
      <c r="T221" s="16"/>
      <c r="U221" s="16"/>
      <c r="V221" s="16"/>
      <c r="W221" s="16"/>
      <c r="X221" s="16"/>
      <c r="Y221" s="16"/>
      <c r="Z221" s="16"/>
      <c r="AA221" s="16"/>
      <c r="AB221" s="16"/>
      <c r="AC221" s="16"/>
      <c r="AD221" s="16"/>
      <c r="AE221" s="16"/>
      <c r="AF221" s="16"/>
      <c r="AG221" s="16"/>
      <c r="AH221" s="16"/>
      <c r="AI221" s="16"/>
      <c r="AJ221" s="16"/>
      <c r="AK221" s="16"/>
    </row>
    <row r="222" spans="1:37" ht="49.95" customHeight="1" thickBot="1">
      <c r="A222" s="273"/>
      <c r="B222" s="297"/>
      <c r="C222" s="305"/>
      <c r="D222" s="269"/>
      <c r="E222" s="279"/>
      <c r="F222" s="5" t="s">
        <v>554</v>
      </c>
      <c r="H222" s="255"/>
      <c r="I222" s="349"/>
      <c r="J222" s="241"/>
      <c r="K222" s="239"/>
      <c r="L222" s="239"/>
      <c r="M222" s="39" t="s">
        <v>178</v>
      </c>
      <c r="N222" s="39" t="s">
        <v>179</v>
      </c>
      <c r="O222" s="191"/>
      <c r="P222" s="39"/>
      <c r="R222" s="16"/>
      <c r="S222" s="16"/>
      <c r="T222" s="16"/>
      <c r="U222" s="16"/>
      <c r="V222" s="16"/>
      <c r="W222" s="16"/>
      <c r="X222" s="16"/>
      <c r="Y222" s="16"/>
      <c r="Z222" s="16"/>
      <c r="AA222" s="16"/>
      <c r="AB222" s="16"/>
      <c r="AC222" s="16"/>
      <c r="AD222" s="16"/>
      <c r="AE222" s="16"/>
      <c r="AF222" s="16"/>
      <c r="AG222" s="16"/>
      <c r="AH222" s="16"/>
      <c r="AI222" s="16"/>
      <c r="AJ222" s="16"/>
      <c r="AK222" s="16"/>
    </row>
    <row r="223" spans="1:37" ht="42" customHeight="1" thickBot="1">
      <c r="A223" s="273"/>
      <c r="B223" s="297"/>
      <c r="C223" s="305"/>
      <c r="D223" s="269" t="s">
        <v>472</v>
      </c>
      <c r="E223" s="280" t="s">
        <v>736</v>
      </c>
      <c r="F223" s="5" t="s">
        <v>555</v>
      </c>
      <c r="H223" s="256"/>
      <c r="I223" s="349"/>
      <c r="J223" s="241"/>
      <c r="K223" s="239"/>
      <c r="L223" s="239"/>
      <c r="M223" s="39" t="s">
        <v>111</v>
      </c>
      <c r="N223" s="39" t="s">
        <v>112</v>
      </c>
      <c r="O223" s="191"/>
      <c r="P223" s="39"/>
      <c r="R223" s="16"/>
      <c r="S223" s="16"/>
      <c r="T223" s="16"/>
      <c r="U223" s="16"/>
      <c r="V223" s="16"/>
      <c r="W223" s="16"/>
      <c r="X223" s="16"/>
      <c r="Y223" s="16"/>
      <c r="Z223" s="16"/>
      <c r="AA223" s="16"/>
      <c r="AB223" s="16"/>
      <c r="AC223" s="16"/>
      <c r="AD223" s="16"/>
      <c r="AE223" s="16"/>
      <c r="AF223" s="16"/>
      <c r="AG223" s="16"/>
      <c r="AH223" s="16"/>
      <c r="AI223" s="16"/>
      <c r="AJ223" s="16"/>
      <c r="AK223" s="16"/>
    </row>
    <row r="224" spans="1:37" ht="42" customHeight="1" thickBot="1">
      <c r="A224" s="273"/>
      <c r="B224" s="297"/>
      <c r="C224" s="305"/>
      <c r="D224" s="269"/>
      <c r="E224" s="281"/>
      <c r="F224" s="4" t="s">
        <v>556</v>
      </c>
      <c r="H224" s="251" t="s">
        <v>552</v>
      </c>
      <c r="I224" s="349"/>
      <c r="J224" s="241"/>
      <c r="K224" s="239"/>
      <c r="L224" s="239"/>
      <c r="M224" s="39" t="s">
        <v>113</v>
      </c>
      <c r="N224" s="39" t="s">
        <v>114</v>
      </c>
      <c r="O224" s="191"/>
      <c r="P224" s="39"/>
      <c r="R224" s="16"/>
      <c r="S224" s="16"/>
      <c r="T224" s="16"/>
      <c r="U224" s="16"/>
      <c r="V224" s="16"/>
      <c r="W224" s="16"/>
      <c r="X224" s="16"/>
      <c r="Y224" s="16"/>
      <c r="Z224" s="16"/>
      <c r="AA224" s="16"/>
      <c r="AB224" s="16"/>
      <c r="AC224" s="16"/>
      <c r="AD224" s="16"/>
      <c r="AE224" s="16"/>
      <c r="AF224" s="16"/>
      <c r="AG224" s="16"/>
      <c r="AH224" s="16"/>
      <c r="AI224" s="16"/>
      <c r="AJ224" s="16"/>
      <c r="AK224" s="16"/>
    </row>
    <row r="225" spans="1:37" s="44" customFormat="1" ht="42" customHeight="1" thickBot="1">
      <c r="A225" s="273"/>
      <c r="B225" s="297"/>
      <c r="C225" s="305"/>
      <c r="D225" s="269" t="s">
        <v>473</v>
      </c>
      <c r="E225" s="280" t="s">
        <v>737</v>
      </c>
      <c r="F225" s="4" t="s">
        <v>557</v>
      </c>
      <c r="H225" s="252"/>
      <c r="I225" s="349"/>
      <c r="J225" s="241"/>
      <c r="K225" s="239"/>
      <c r="L225" s="239"/>
      <c r="M225" s="39" t="s">
        <v>115</v>
      </c>
      <c r="N225" s="39" t="s">
        <v>116</v>
      </c>
      <c r="O225" s="191"/>
      <c r="P225" s="39"/>
      <c r="R225" s="68"/>
      <c r="S225" s="68"/>
      <c r="T225" s="68"/>
      <c r="U225" s="68"/>
      <c r="V225" s="68"/>
      <c r="W225" s="68"/>
      <c r="X225" s="68"/>
      <c r="Y225" s="68"/>
      <c r="Z225" s="68"/>
      <c r="AA225" s="68"/>
      <c r="AB225" s="68"/>
      <c r="AC225" s="68"/>
      <c r="AD225" s="68"/>
      <c r="AE225" s="68"/>
      <c r="AF225" s="68"/>
      <c r="AG225" s="68"/>
      <c r="AH225" s="68"/>
      <c r="AI225" s="68"/>
      <c r="AJ225" s="68"/>
      <c r="AK225" s="68"/>
    </row>
    <row r="226" spans="1:37" ht="42" customHeight="1" thickBot="1">
      <c r="A226" s="273"/>
      <c r="B226" s="298"/>
      <c r="C226" s="306"/>
      <c r="D226" s="269"/>
      <c r="E226" s="284"/>
      <c r="F226" s="1" t="s">
        <v>558</v>
      </c>
      <c r="H226" s="253"/>
      <c r="I226" s="350"/>
      <c r="J226" s="242"/>
      <c r="K226" s="240"/>
      <c r="L226" s="240"/>
      <c r="M226" s="40" t="s">
        <v>117</v>
      </c>
      <c r="N226" s="40" t="s">
        <v>118</v>
      </c>
      <c r="O226" s="193"/>
      <c r="P226" s="40"/>
      <c r="R226" s="16"/>
      <c r="S226" s="16"/>
      <c r="T226" s="16"/>
      <c r="U226" s="16"/>
      <c r="V226" s="16"/>
      <c r="W226" s="16"/>
      <c r="X226" s="16"/>
      <c r="Y226" s="16"/>
      <c r="Z226" s="16"/>
      <c r="AA226" s="16"/>
      <c r="AB226" s="16"/>
      <c r="AC226" s="16"/>
      <c r="AD226" s="16"/>
      <c r="AE226" s="16"/>
      <c r="AF226" s="16"/>
      <c r="AG226" s="16"/>
      <c r="AH226" s="16"/>
      <c r="AI226" s="16"/>
      <c r="AJ226" s="16"/>
      <c r="AK226" s="16"/>
    </row>
    <row r="227" spans="1:37" ht="7.95" customHeight="1" thickBot="1">
      <c r="A227" s="273"/>
      <c r="B227" s="27"/>
      <c r="C227" s="32"/>
      <c r="D227" s="30"/>
      <c r="E227" s="208"/>
      <c r="F227" s="29"/>
      <c r="G227" s="29"/>
      <c r="H227" s="29"/>
      <c r="I227" s="59"/>
      <c r="J227" s="207"/>
      <c r="K227" s="211"/>
      <c r="L227" s="211"/>
      <c r="M227" s="29"/>
      <c r="N227" s="29"/>
      <c r="O227" s="195"/>
      <c r="P227" s="29"/>
      <c r="R227" s="16"/>
      <c r="S227" s="16"/>
      <c r="T227" s="16"/>
      <c r="U227" s="16"/>
      <c r="V227" s="16"/>
      <c r="W227" s="16"/>
      <c r="X227" s="16"/>
      <c r="Y227" s="16"/>
      <c r="Z227" s="16"/>
      <c r="AA227" s="16"/>
      <c r="AB227" s="16"/>
      <c r="AC227" s="16"/>
      <c r="AD227" s="16"/>
      <c r="AE227" s="16"/>
      <c r="AF227" s="16"/>
      <c r="AG227" s="16"/>
      <c r="AH227" s="16"/>
      <c r="AI227" s="16"/>
      <c r="AJ227" s="16"/>
      <c r="AK227" s="16"/>
    </row>
    <row r="228" spans="1:37" ht="42" customHeight="1" thickBot="1">
      <c r="A228" s="273"/>
      <c r="B228" s="296" t="s">
        <v>595</v>
      </c>
      <c r="C228" s="304">
        <f>C221+1</f>
        <v>33</v>
      </c>
      <c r="D228" s="269" t="s">
        <v>563</v>
      </c>
      <c r="E228" s="278" t="s">
        <v>738</v>
      </c>
      <c r="F228" s="5" t="s">
        <v>559</v>
      </c>
      <c r="H228" s="254" t="s">
        <v>626</v>
      </c>
      <c r="I228" s="348" t="s">
        <v>539</v>
      </c>
      <c r="J228" s="203" t="s">
        <v>810</v>
      </c>
      <c r="K228" s="238"/>
      <c r="L228" s="238"/>
      <c r="M228" s="39" t="s">
        <v>29</v>
      </c>
      <c r="N228" s="39"/>
      <c r="O228" s="191"/>
      <c r="P228" s="39"/>
      <c r="R228" s="16"/>
      <c r="S228" s="16"/>
      <c r="T228" s="16"/>
      <c r="U228" s="16"/>
      <c r="V228" s="16"/>
      <c r="W228" s="16"/>
      <c r="X228" s="16"/>
      <c r="Y228" s="16"/>
      <c r="Z228" s="16"/>
      <c r="AA228" s="16"/>
      <c r="AB228" s="16"/>
      <c r="AC228" s="16"/>
      <c r="AD228" s="16"/>
      <c r="AE228" s="16"/>
      <c r="AF228" s="16"/>
      <c r="AG228" s="16"/>
      <c r="AH228" s="16"/>
      <c r="AI228" s="16"/>
      <c r="AJ228" s="16"/>
      <c r="AK228" s="16"/>
    </row>
    <row r="229" spans="1:37" ht="42" customHeight="1" thickBot="1">
      <c r="A229" s="273"/>
      <c r="B229" s="299"/>
      <c r="C229" s="305"/>
      <c r="D229" s="269"/>
      <c r="E229" s="279"/>
      <c r="F229" s="5" t="s">
        <v>554</v>
      </c>
      <c r="H229" s="255"/>
      <c r="I229" s="349"/>
      <c r="J229" s="241"/>
      <c r="K229" s="239"/>
      <c r="L229" s="239"/>
      <c r="M229" s="39" t="s">
        <v>308</v>
      </c>
      <c r="N229" s="39"/>
      <c r="O229" s="191"/>
      <c r="P229" s="39"/>
      <c r="R229" s="16"/>
      <c r="S229" s="16"/>
      <c r="T229" s="16"/>
      <c r="U229" s="16"/>
      <c r="V229" s="16"/>
      <c r="W229" s="16"/>
      <c r="X229" s="16"/>
      <c r="Y229" s="16"/>
      <c r="Z229" s="16"/>
      <c r="AA229" s="16"/>
      <c r="AB229" s="16"/>
      <c r="AC229" s="16"/>
      <c r="AD229" s="16"/>
      <c r="AE229" s="16"/>
      <c r="AF229" s="16"/>
      <c r="AG229" s="16"/>
      <c r="AH229" s="16"/>
      <c r="AI229" s="16"/>
      <c r="AJ229" s="16"/>
      <c r="AK229" s="16"/>
    </row>
    <row r="230" spans="1:37" ht="42" customHeight="1" thickBot="1">
      <c r="A230" s="273"/>
      <c r="B230" s="299"/>
      <c r="C230" s="305"/>
      <c r="D230" s="269" t="s">
        <v>543</v>
      </c>
      <c r="E230" s="278" t="s">
        <v>850</v>
      </c>
      <c r="F230" s="5" t="s">
        <v>555</v>
      </c>
      <c r="H230" s="256"/>
      <c r="I230" s="349"/>
      <c r="J230" s="241"/>
      <c r="K230" s="239"/>
      <c r="L230" s="239"/>
      <c r="M230" s="39" t="s">
        <v>309</v>
      </c>
      <c r="N230" s="39"/>
      <c r="O230" s="191"/>
      <c r="P230" s="39"/>
      <c r="R230" s="16"/>
      <c r="S230" s="16"/>
      <c r="T230" s="16"/>
      <c r="U230" s="16"/>
      <c r="V230" s="16"/>
      <c r="W230" s="16"/>
      <c r="X230" s="16"/>
      <c r="Y230" s="16"/>
      <c r="Z230" s="16"/>
      <c r="AA230" s="16"/>
      <c r="AB230" s="16"/>
      <c r="AC230" s="16"/>
      <c r="AD230" s="16"/>
      <c r="AE230" s="16"/>
      <c r="AF230" s="16"/>
      <c r="AG230" s="16"/>
      <c r="AH230" s="16"/>
      <c r="AI230" s="16"/>
      <c r="AJ230" s="16"/>
      <c r="AK230" s="16"/>
    </row>
    <row r="231" spans="1:37" ht="42" customHeight="1" thickBot="1">
      <c r="A231" s="273"/>
      <c r="B231" s="299"/>
      <c r="C231" s="305"/>
      <c r="D231" s="269"/>
      <c r="E231" s="279"/>
      <c r="F231" s="4" t="s">
        <v>556</v>
      </c>
      <c r="H231" s="251" t="s">
        <v>552</v>
      </c>
      <c r="I231" s="349"/>
      <c r="J231" s="241"/>
      <c r="K231" s="239"/>
      <c r="L231" s="239"/>
      <c r="M231" s="39" t="s">
        <v>310</v>
      </c>
      <c r="N231" s="39"/>
      <c r="O231" s="191"/>
      <c r="P231" s="39"/>
      <c r="R231" s="16"/>
      <c r="S231" s="16"/>
      <c r="T231" s="16"/>
      <c r="U231" s="16"/>
      <c r="V231" s="16"/>
      <c r="W231" s="16"/>
      <c r="X231" s="16"/>
      <c r="Y231" s="16"/>
      <c r="Z231" s="16"/>
      <c r="AA231" s="16"/>
      <c r="AB231" s="16"/>
      <c r="AC231" s="16"/>
      <c r="AD231" s="16"/>
      <c r="AE231" s="16"/>
      <c r="AF231" s="16"/>
      <c r="AG231" s="16"/>
      <c r="AH231" s="16"/>
      <c r="AI231" s="16"/>
      <c r="AJ231" s="16"/>
      <c r="AK231" s="16"/>
    </row>
    <row r="232" spans="1:37" ht="42" customHeight="1" thickBot="1">
      <c r="A232" s="273"/>
      <c r="B232" s="299"/>
      <c r="C232" s="305"/>
      <c r="D232" s="269" t="s">
        <v>544</v>
      </c>
      <c r="E232" s="280" t="s">
        <v>739</v>
      </c>
      <c r="F232" s="4" t="s">
        <v>557</v>
      </c>
      <c r="H232" s="252"/>
      <c r="I232" s="349"/>
      <c r="J232" s="241"/>
      <c r="K232" s="239"/>
      <c r="L232" s="239"/>
      <c r="M232" s="39" t="s">
        <v>206</v>
      </c>
      <c r="N232" s="39"/>
      <c r="O232" s="191"/>
      <c r="P232" s="39"/>
      <c r="R232" s="16"/>
      <c r="S232" s="16"/>
      <c r="T232" s="16"/>
      <c r="U232" s="16"/>
      <c r="V232" s="16"/>
      <c r="W232" s="16"/>
      <c r="X232" s="16"/>
      <c r="Y232" s="16"/>
      <c r="Z232" s="16"/>
      <c r="AA232" s="16"/>
      <c r="AB232" s="16"/>
      <c r="AC232" s="16"/>
      <c r="AD232" s="16"/>
      <c r="AE232" s="16"/>
      <c r="AF232" s="16"/>
      <c r="AG232" s="16"/>
      <c r="AH232" s="16"/>
      <c r="AI232" s="16"/>
      <c r="AJ232" s="16"/>
      <c r="AK232" s="16"/>
    </row>
    <row r="233" spans="1:37" ht="42" customHeight="1" thickBot="1">
      <c r="A233" s="273"/>
      <c r="B233" s="299"/>
      <c r="C233" s="306"/>
      <c r="D233" s="269"/>
      <c r="E233" s="284"/>
      <c r="F233" s="1" t="s">
        <v>558</v>
      </c>
      <c r="H233" s="253"/>
      <c r="I233" s="350"/>
      <c r="J233" s="242"/>
      <c r="K233" s="240"/>
      <c r="L233" s="240"/>
      <c r="M233" s="40" t="s">
        <v>208</v>
      </c>
      <c r="N233" s="40"/>
      <c r="O233" s="193"/>
      <c r="P233" s="40"/>
      <c r="R233" s="16"/>
      <c r="S233" s="16"/>
      <c r="T233" s="16"/>
      <c r="U233" s="16"/>
      <c r="V233" s="16"/>
      <c r="W233" s="16"/>
      <c r="X233" s="16"/>
      <c r="Y233" s="16"/>
      <c r="Z233" s="16"/>
      <c r="AA233" s="16"/>
      <c r="AB233" s="16"/>
      <c r="AC233" s="16"/>
      <c r="AD233" s="16"/>
      <c r="AE233" s="16"/>
      <c r="AF233" s="16"/>
      <c r="AG233" s="16"/>
      <c r="AH233" s="16"/>
      <c r="AI233" s="16"/>
      <c r="AJ233" s="16"/>
      <c r="AK233" s="16"/>
    </row>
    <row r="234" spans="1:37" ht="7.95" customHeight="1" thickBot="1">
      <c r="A234" s="273"/>
      <c r="B234" s="299"/>
      <c r="C234" s="13"/>
      <c r="D234" s="30"/>
      <c r="E234" s="208"/>
      <c r="F234" s="29"/>
      <c r="G234" s="29"/>
      <c r="H234" s="29"/>
      <c r="I234" s="59"/>
      <c r="J234" s="207"/>
      <c r="K234" s="211"/>
      <c r="L234" s="211"/>
      <c r="M234" s="29"/>
      <c r="N234" s="29"/>
      <c r="O234" s="195"/>
      <c r="P234" s="29"/>
      <c r="R234" s="16"/>
      <c r="S234" s="16"/>
      <c r="T234" s="16"/>
      <c r="U234" s="16"/>
      <c r="V234" s="16"/>
      <c r="W234" s="16"/>
      <c r="X234" s="16"/>
      <c r="Y234" s="16"/>
      <c r="Z234" s="16"/>
      <c r="AA234" s="16"/>
      <c r="AB234" s="16"/>
      <c r="AC234" s="16"/>
      <c r="AD234" s="16"/>
      <c r="AE234" s="16"/>
      <c r="AF234" s="16"/>
      <c r="AG234" s="16"/>
      <c r="AH234" s="16"/>
      <c r="AI234" s="16"/>
      <c r="AJ234" s="16"/>
      <c r="AK234" s="16"/>
    </row>
    <row r="235" spans="1:37" s="44" customFormat="1" ht="42" customHeight="1" thickBot="1">
      <c r="A235" s="273"/>
      <c r="B235" s="299"/>
      <c r="C235" s="304">
        <f>C228+1</f>
        <v>34</v>
      </c>
      <c r="D235" s="269" t="s">
        <v>406</v>
      </c>
      <c r="E235" s="278" t="s">
        <v>568</v>
      </c>
      <c r="F235" s="5" t="s">
        <v>559</v>
      </c>
      <c r="H235" s="254" t="s">
        <v>626</v>
      </c>
      <c r="I235" s="348" t="s">
        <v>539</v>
      </c>
      <c r="J235" s="203" t="s">
        <v>810</v>
      </c>
      <c r="K235" s="238"/>
      <c r="L235" s="238"/>
      <c r="M235" s="39" t="s">
        <v>176</v>
      </c>
      <c r="N235" s="39"/>
      <c r="O235" s="191"/>
      <c r="P235" s="39"/>
      <c r="R235" s="68"/>
      <c r="S235" s="68"/>
      <c r="T235" s="68"/>
      <c r="U235" s="68"/>
      <c r="V235" s="68"/>
      <c r="W235" s="68"/>
      <c r="X235" s="68"/>
      <c r="Y235" s="68"/>
      <c r="Z235" s="68"/>
      <c r="AA235" s="68"/>
      <c r="AB235" s="68"/>
      <c r="AC235" s="68"/>
      <c r="AD235" s="68"/>
      <c r="AE235" s="68"/>
      <c r="AF235" s="68"/>
      <c r="AG235" s="68"/>
      <c r="AH235" s="68"/>
      <c r="AI235" s="68"/>
      <c r="AJ235" s="68"/>
      <c r="AK235" s="68"/>
    </row>
    <row r="236" spans="1:37" ht="42" customHeight="1" thickBot="1">
      <c r="A236" s="273"/>
      <c r="B236" s="299"/>
      <c r="C236" s="305"/>
      <c r="D236" s="270"/>
      <c r="E236" s="279"/>
      <c r="F236" s="5" t="s">
        <v>554</v>
      </c>
      <c r="H236" s="255"/>
      <c r="I236" s="349"/>
      <c r="J236" s="241"/>
      <c r="K236" s="239"/>
      <c r="L236" s="239"/>
      <c r="M236" s="39" t="s">
        <v>284</v>
      </c>
      <c r="N236" s="39"/>
      <c r="O236" s="191"/>
      <c r="P236" s="39"/>
      <c r="R236" s="16"/>
      <c r="S236" s="16"/>
      <c r="T236" s="16"/>
      <c r="U236" s="16"/>
      <c r="V236" s="16"/>
      <c r="W236" s="16"/>
      <c r="X236" s="16"/>
      <c r="Y236" s="16"/>
      <c r="Z236" s="16"/>
      <c r="AA236" s="16"/>
      <c r="AB236" s="16"/>
      <c r="AC236" s="16"/>
      <c r="AD236" s="16"/>
      <c r="AE236" s="16"/>
      <c r="AF236" s="16"/>
      <c r="AG236" s="16"/>
      <c r="AH236" s="16"/>
      <c r="AI236" s="16"/>
      <c r="AJ236" s="16"/>
      <c r="AK236" s="16"/>
    </row>
    <row r="237" spans="1:37" ht="42" customHeight="1" thickBot="1">
      <c r="A237" s="273"/>
      <c r="B237" s="299"/>
      <c r="C237" s="305"/>
      <c r="D237" s="269" t="s">
        <v>407</v>
      </c>
      <c r="E237" s="280" t="s">
        <v>629</v>
      </c>
      <c r="F237" s="5" t="s">
        <v>555</v>
      </c>
      <c r="H237" s="256"/>
      <c r="I237" s="349"/>
      <c r="J237" s="241"/>
      <c r="K237" s="239"/>
      <c r="L237" s="239"/>
      <c r="M237" s="39" t="s">
        <v>119</v>
      </c>
      <c r="N237" s="39"/>
      <c r="O237" s="191"/>
      <c r="P237" s="39"/>
      <c r="R237" s="16"/>
      <c r="S237" s="16"/>
      <c r="T237" s="16"/>
      <c r="U237" s="16"/>
      <c r="V237" s="16"/>
      <c r="W237" s="16"/>
      <c r="X237" s="16"/>
      <c r="Y237" s="16"/>
      <c r="Z237" s="16"/>
      <c r="AA237" s="16"/>
      <c r="AB237" s="16"/>
      <c r="AC237" s="16"/>
      <c r="AD237" s="16"/>
      <c r="AE237" s="16"/>
      <c r="AF237" s="16"/>
      <c r="AG237" s="16"/>
      <c r="AH237" s="16"/>
      <c r="AI237" s="16"/>
      <c r="AJ237" s="16"/>
      <c r="AK237" s="16"/>
    </row>
    <row r="238" spans="1:37" ht="42" customHeight="1" thickBot="1">
      <c r="A238" s="273"/>
      <c r="B238" s="299"/>
      <c r="C238" s="305"/>
      <c r="D238" s="270"/>
      <c r="E238" s="281"/>
      <c r="F238" s="4" t="s">
        <v>556</v>
      </c>
      <c r="H238" s="251" t="s">
        <v>552</v>
      </c>
      <c r="I238" s="349"/>
      <c r="J238" s="241"/>
      <c r="K238" s="239"/>
      <c r="L238" s="239"/>
      <c r="M238" s="39" t="s">
        <v>263</v>
      </c>
      <c r="N238" s="39"/>
      <c r="O238" s="191"/>
      <c r="P238" s="39"/>
      <c r="R238" s="16"/>
      <c r="S238" s="16"/>
      <c r="T238" s="16"/>
      <c r="U238" s="16"/>
      <c r="V238" s="16"/>
      <c r="W238" s="16"/>
      <c r="X238" s="16"/>
      <c r="Y238" s="16"/>
      <c r="Z238" s="16"/>
      <c r="AA238" s="16"/>
      <c r="AB238" s="16"/>
      <c r="AC238" s="16"/>
      <c r="AD238" s="16"/>
      <c r="AE238" s="16"/>
      <c r="AF238" s="16"/>
      <c r="AG238" s="16"/>
      <c r="AH238" s="16"/>
      <c r="AI238" s="16"/>
      <c r="AJ238" s="16"/>
      <c r="AK238" s="16"/>
    </row>
    <row r="239" spans="1:37" ht="42" customHeight="1" thickBot="1">
      <c r="A239" s="273"/>
      <c r="B239" s="299"/>
      <c r="C239" s="305"/>
      <c r="D239" s="269" t="s">
        <v>314</v>
      </c>
      <c r="E239" s="280" t="s">
        <v>861</v>
      </c>
      <c r="F239" s="4" t="s">
        <v>557</v>
      </c>
      <c r="H239" s="252"/>
      <c r="I239" s="349"/>
      <c r="J239" s="241"/>
      <c r="K239" s="239"/>
      <c r="L239" s="239"/>
      <c r="M239" s="39"/>
      <c r="N239" s="39"/>
      <c r="O239" s="191"/>
      <c r="P239" s="39"/>
      <c r="R239" s="16"/>
      <c r="S239" s="16"/>
      <c r="T239" s="16"/>
      <c r="U239" s="16"/>
      <c r="V239" s="16"/>
      <c r="W239" s="16"/>
      <c r="X239" s="16"/>
      <c r="Y239" s="16"/>
      <c r="Z239" s="16"/>
      <c r="AA239" s="16"/>
      <c r="AB239" s="16"/>
      <c r="AC239" s="16"/>
      <c r="AD239" s="16"/>
      <c r="AE239" s="16"/>
      <c r="AF239" s="16"/>
      <c r="AG239" s="16"/>
      <c r="AH239" s="16"/>
      <c r="AI239" s="16"/>
      <c r="AJ239" s="16"/>
      <c r="AK239" s="16"/>
    </row>
    <row r="240" spans="1:37" ht="42" customHeight="1" thickBot="1">
      <c r="A240" s="273"/>
      <c r="B240" s="299"/>
      <c r="C240" s="306"/>
      <c r="D240" s="270"/>
      <c r="E240" s="284"/>
      <c r="F240" s="1" t="s">
        <v>558</v>
      </c>
      <c r="H240" s="253"/>
      <c r="I240" s="350"/>
      <c r="J240" s="242"/>
      <c r="K240" s="240"/>
      <c r="L240" s="240"/>
      <c r="M240" s="40"/>
      <c r="N240" s="40"/>
      <c r="O240" s="193"/>
      <c r="P240" s="40"/>
      <c r="R240" s="16"/>
      <c r="S240" s="16"/>
      <c r="T240" s="16"/>
      <c r="U240" s="16"/>
      <c r="V240" s="16"/>
      <c r="W240" s="16"/>
      <c r="X240" s="16"/>
      <c r="Y240" s="16"/>
      <c r="Z240" s="16"/>
      <c r="AA240" s="16"/>
      <c r="AB240" s="16"/>
      <c r="AC240" s="16"/>
      <c r="AD240" s="16"/>
      <c r="AE240" s="16"/>
      <c r="AF240" s="16"/>
      <c r="AG240" s="16"/>
      <c r="AH240" s="16"/>
      <c r="AI240" s="16"/>
      <c r="AJ240" s="16"/>
      <c r="AK240" s="16"/>
    </row>
    <row r="241" spans="1:37" ht="7.95" customHeight="1" thickBot="1">
      <c r="A241" s="273"/>
      <c r="B241" s="299"/>
      <c r="C241" s="13"/>
      <c r="D241" s="30"/>
      <c r="E241" s="208"/>
      <c r="F241" s="29"/>
      <c r="G241" s="29"/>
      <c r="H241" s="29"/>
      <c r="I241" s="59"/>
      <c r="J241" s="207"/>
      <c r="K241" s="211"/>
      <c r="L241" s="211"/>
      <c r="M241" s="29"/>
      <c r="N241" s="29"/>
      <c r="O241" s="195"/>
      <c r="P241" s="29"/>
      <c r="R241" s="16"/>
      <c r="S241" s="16"/>
      <c r="T241" s="16"/>
      <c r="U241" s="16"/>
      <c r="V241" s="16"/>
      <c r="W241" s="16"/>
      <c r="X241" s="16"/>
      <c r="Y241" s="16"/>
      <c r="Z241" s="16"/>
      <c r="AA241" s="16"/>
      <c r="AB241" s="16"/>
      <c r="AC241" s="16"/>
      <c r="AD241" s="16"/>
      <c r="AE241" s="16"/>
      <c r="AF241" s="16"/>
      <c r="AG241" s="16"/>
      <c r="AH241" s="16"/>
      <c r="AI241" s="16"/>
      <c r="AJ241" s="16"/>
      <c r="AK241" s="16"/>
    </row>
    <row r="242" spans="1:37" ht="42" customHeight="1" thickBot="1">
      <c r="A242" s="273"/>
      <c r="B242" s="299"/>
      <c r="C242" s="304">
        <f>C235+1</f>
        <v>35</v>
      </c>
      <c r="D242" s="269" t="s">
        <v>468</v>
      </c>
      <c r="E242" s="271" t="s">
        <v>740</v>
      </c>
      <c r="F242" s="5" t="s">
        <v>559</v>
      </c>
      <c r="H242" s="254" t="s">
        <v>626</v>
      </c>
      <c r="I242" s="348" t="s">
        <v>539</v>
      </c>
      <c r="J242" s="203" t="s">
        <v>810</v>
      </c>
      <c r="K242" s="238"/>
      <c r="L242" s="238"/>
      <c r="M242" s="39" t="s">
        <v>189</v>
      </c>
      <c r="N242" s="39" t="s">
        <v>383</v>
      </c>
      <c r="O242" s="191"/>
      <c r="P242" s="39"/>
      <c r="R242" s="16"/>
      <c r="S242" s="16"/>
      <c r="T242" s="16"/>
      <c r="U242" s="16"/>
      <c r="V242" s="16"/>
      <c r="W242" s="16"/>
      <c r="X242" s="16"/>
      <c r="Y242" s="16"/>
      <c r="Z242" s="16"/>
      <c r="AA242" s="16"/>
      <c r="AB242" s="16"/>
      <c r="AC242" s="16"/>
      <c r="AD242" s="16"/>
      <c r="AE242" s="16"/>
      <c r="AF242" s="16"/>
      <c r="AG242" s="16"/>
      <c r="AH242" s="16"/>
      <c r="AI242" s="16"/>
      <c r="AJ242" s="16"/>
      <c r="AK242" s="16"/>
    </row>
    <row r="243" spans="1:37" ht="42" customHeight="1" thickBot="1">
      <c r="A243" s="273"/>
      <c r="B243" s="299"/>
      <c r="C243" s="305"/>
      <c r="D243" s="269"/>
      <c r="E243" s="268"/>
      <c r="F243" s="5" t="s">
        <v>554</v>
      </c>
      <c r="H243" s="255"/>
      <c r="I243" s="349"/>
      <c r="J243" s="241"/>
      <c r="K243" s="239"/>
      <c r="L243" s="239"/>
      <c r="M243" s="39" t="s">
        <v>120</v>
      </c>
      <c r="N243" s="39"/>
      <c r="O243" s="191"/>
      <c r="P243" s="39"/>
      <c r="R243" s="16"/>
      <c r="S243" s="16"/>
      <c r="T243" s="16"/>
      <c r="U243" s="16"/>
      <c r="V243" s="16"/>
      <c r="W243" s="16"/>
      <c r="X243" s="16"/>
      <c r="Y243" s="16"/>
      <c r="Z243" s="16"/>
      <c r="AA243" s="16"/>
      <c r="AB243" s="16"/>
      <c r="AC243" s="16"/>
      <c r="AD243" s="16"/>
      <c r="AE243" s="16"/>
      <c r="AF243" s="16"/>
      <c r="AG243" s="16"/>
      <c r="AH243" s="16"/>
      <c r="AI243" s="16"/>
      <c r="AJ243" s="16"/>
      <c r="AK243" s="16"/>
    </row>
    <row r="244" spans="1:37" ht="42" customHeight="1" thickBot="1">
      <c r="A244" s="273"/>
      <c r="B244" s="299"/>
      <c r="C244" s="305"/>
      <c r="D244" s="269" t="s">
        <v>469</v>
      </c>
      <c r="E244" s="267" t="s">
        <v>549</v>
      </c>
      <c r="F244" s="5" t="s">
        <v>555</v>
      </c>
      <c r="H244" s="256"/>
      <c r="I244" s="349"/>
      <c r="J244" s="241"/>
      <c r="K244" s="239"/>
      <c r="L244" s="239"/>
      <c r="M244" s="39" t="s">
        <v>188</v>
      </c>
      <c r="N244" s="39"/>
      <c r="O244" s="191"/>
      <c r="P244" s="39"/>
      <c r="R244" s="16"/>
      <c r="S244" s="16"/>
      <c r="T244" s="16"/>
      <c r="U244" s="16"/>
      <c r="V244" s="16"/>
      <c r="W244" s="16"/>
      <c r="X244" s="16"/>
      <c r="Y244" s="16"/>
      <c r="Z244" s="16"/>
      <c r="AA244" s="16"/>
      <c r="AB244" s="16"/>
      <c r="AC244" s="16"/>
      <c r="AD244" s="16"/>
      <c r="AE244" s="16"/>
      <c r="AF244" s="16"/>
      <c r="AG244" s="16"/>
      <c r="AH244" s="16"/>
      <c r="AI244" s="16"/>
      <c r="AJ244" s="16"/>
      <c r="AK244" s="16"/>
    </row>
    <row r="245" spans="1:37" ht="42" customHeight="1" thickBot="1">
      <c r="A245" s="273"/>
      <c r="B245" s="299"/>
      <c r="C245" s="305"/>
      <c r="D245" s="269"/>
      <c r="E245" s="268"/>
      <c r="F245" s="4" t="s">
        <v>556</v>
      </c>
      <c r="H245" s="251" t="s">
        <v>552</v>
      </c>
      <c r="I245" s="349"/>
      <c r="J245" s="241"/>
      <c r="K245" s="239"/>
      <c r="L245" s="239"/>
      <c r="M245" s="39" t="s">
        <v>121</v>
      </c>
      <c r="N245" s="39"/>
      <c r="O245" s="191"/>
      <c r="P245" s="39"/>
      <c r="R245" s="16"/>
      <c r="S245" s="16"/>
      <c r="T245" s="16"/>
      <c r="U245" s="16"/>
      <c r="V245" s="16"/>
      <c r="W245" s="16"/>
      <c r="X245" s="16"/>
      <c r="Y245" s="16"/>
      <c r="Z245" s="16"/>
      <c r="AA245" s="16"/>
      <c r="AB245" s="16"/>
      <c r="AC245" s="16"/>
      <c r="AD245" s="16"/>
      <c r="AE245" s="16"/>
      <c r="AF245" s="16"/>
      <c r="AG245" s="16"/>
      <c r="AH245" s="16"/>
      <c r="AI245" s="16"/>
      <c r="AJ245" s="16"/>
      <c r="AK245" s="16"/>
    </row>
    <row r="246" spans="1:37" ht="42" customHeight="1" thickBot="1">
      <c r="A246" s="273"/>
      <c r="B246" s="299"/>
      <c r="C246" s="305"/>
      <c r="D246" s="269" t="s">
        <v>470</v>
      </c>
      <c r="E246" s="267" t="s">
        <v>741</v>
      </c>
      <c r="F246" s="4" t="s">
        <v>557</v>
      </c>
      <c r="H246" s="252"/>
      <c r="I246" s="349"/>
      <c r="J246" s="241"/>
      <c r="K246" s="239"/>
      <c r="L246" s="239"/>
      <c r="M246" s="39" t="s">
        <v>122</v>
      </c>
      <c r="N246" s="39"/>
      <c r="O246" s="191"/>
      <c r="P246" s="39"/>
      <c r="R246" s="16"/>
      <c r="S246" s="16"/>
      <c r="T246" s="16"/>
      <c r="U246" s="16"/>
      <c r="V246" s="16"/>
      <c r="W246" s="16"/>
      <c r="X246" s="16"/>
      <c r="Y246" s="16"/>
      <c r="Z246" s="16"/>
      <c r="AA246" s="16"/>
      <c r="AB246" s="16"/>
      <c r="AC246" s="16"/>
      <c r="AD246" s="16"/>
      <c r="AE246" s="16"/>
      <c r="AF246" s="16"/>
      <c r="AG246" s="16"/>
      <c r="AH246" s="16"/>
      <c r="AI246" s="16"/>
      <c r="AJ246" s="16"/>
      <c r="AK246" s="16"/>
    </row>
    <row r="247" spans="1:37" ht="42" customHeight="1" thickBot="1">
      <c r="A247" s="273"/>
      <c r="B247" s="299"/>
      <c r="C247" s="306"/>
      <c r="D247" s="269"/>
      <c r="E247" s="268"/>
      <c r="F247" s="1" t="s">
        <v>558</v>
      </c>
      <c r="H247" s="253"/>
      <c r="I247" s="350"/>
      <c r="J247" s="242"/>
      <c r="K247" s="240"/>
      <c r="L247" s="240"/>
      <c r="M247" s="40" t="s">
        <v>123</v>
      </c>
      <c r="N247" s="40"/>
      <c r="O247" s="193"/>
      <c r="P247" s="40"/>
      <c r="R247" s="16"/>
      <c r="S247" s="16"/>
      <c r="T247" s="16"/>
      <c r="U247" s="16"/>
      <c r="V247" s="16"/>
      <c r="W247" s="16"/>
      <c r="X247" s="16"/>
      <c r="Y247" s="16"/>
      <c r="Z247" s="16"/>
      <c r="AA247" s="16"/>
      <c r="AB247" s="16"/>
      <c r="AC247" s="16"/>
      <c r="AD247" s="16"/>
      <c r="AE247" s="16"/>
      <c r="AF247" s="16"/>
      <c r="AG247" s="16"/>
      <c r="AH247" s="16"/>
      <c r="AI247" s="16"/>
      <c r="AJ247" s="16"/>
      <c r="AK247" s="16"/>
    </row>
    <row r="248" spans="1:37" ht="7.95" customHeight="1" thickBot="1">
      <c r="A248" s="273"/>
      <c r="B248" s="299"/>
      <c r="C248" s="13"/>
      <c r="D248" s="30"/>
      <c r="E248" s="208"/>
      <c r="F248" s="29"/>
      <c r="G248" s="29"/>
      <c r="H248" s="29"/>
      <c r="I248" s="59"/>
      <c r="J248" s="207"/>
      <c r="K248" s="211"/>
      <c r="L248" s="211"/>
      <c r="M248" s="29"/>
      <c r="N248" s="29"/>
      <c r="O248" s="195"/>
      <c r="P248" s="29"/>
      <c r="R248" s="16"/>
      <c r="S248" s="16"/>
      <c r="T248" s="16"/>
      <c r="U248" s="16"/>
      <c r="V248" s="16"/>
      <c r="W248" s="16"/>
      <c r="X248" s="16"/>
      <c r="Y248" s="16"/>
      <c r="Z248" s="16"/>
      <c r="AA248" s="16"/>
      <c r="AB248" s="16"/>
      <c r="AC248" s="16"/>
      <c r="AD248" s="16"/>
      <c r="AE248" s="16"/>
      <c r="AF248" s="16"/>
      <c r="AG248" s="16"/>
      <c r="AH248" s="16"/>
      <c r="AI248" s="16"/>
      <c r="AJ248" s="16"/>
      <c r="AK248" s="16"/>
    </row>
    <row r="249" spans="1:37" ht="42" customHeight="1" thickBot="1">
      <c r="A249" s="273"/>
      <c r="B249" s="299"/>
      <c r="C249" s="304">
        <f>C242+1</f>
        <v>36</v>
      </c>
      <c r="D249" s="307" t="s">
        <v>504</v>
      </c>
      <c r="E249" s="309" t="s">
        <v>851</v>
      </c>
      <c r="F249" s="5" t="s">
        <v>559</v>
      </c>
      <c r="H249" s="254" t="s">
        <v>626</v>
      </c>
      <c r="I249" s="348" t="s">
        <v>539</v>
      </c>
      <c r="J249" s="203" t="s">
        <v>810</v>
      </c>
      <c r="K249" s="238"/>
      <c r="L249" s="238"/>
      <c r="M249" s="39" t="s">
        <v>124</v>
      </c>
      <c r="N249" s="39"/>
      <c r="O249" s="191"/>
      <c r="P249" s="39"/>
      <c r="R249" s="16"/>
      <c r="S249" s="16"/>
      <c r="T249" s="16"/>
      <c r="U249" s="16"/>
      <c r="V249" s="16"/>
      <c r="W249" s="16"/>
      <c r="X249" s="16"/>
      <c r="Y249" s="16"/>
      <c r="Z249" s="16"/>
      <c r="AA249" s="16"/>
      <c r="AB249" s="16"/>
      <c r="AC249" s="16"/>
      <c r="AD249" s="16"/>
      <c r="AE249" s="16"/>
      <c r="AF249" s="16"/>
      <c r="AG249" s="16"/>
      <c r="AH249" s="16"/>
      <c r="AI249" s="16"/>
      <c r="AJ249" s="16"/>
      <c r="AK249" s="16"/>
    </row>
    <row r="250" spans="1:37" ht="42" customHeight="1" thickBot="1">
      <c r="A250" s="273"/>
      <c r="B250" s="299"/>
      <c r="C250" s="305"/>
      <c r="D250" s="308"/>
      <c r="E250" s="310"/>
      <c r="F250" s="5" t="s">
        <v>554</v>
      </c>
      <c r="H250" s="255"/>
      <c r="I250" s="349"/>
      <c r="J250" s="241"/>
      <c r="K250" s="239"/>
      <c r="L250" s="239"/>
      <c r="M250" s="39" t="s">
        <v>213</v>
      </c>
      <c r="N250" s="39"/>
      <c r="O250" s="191"/>
      <c r="P250" s="39"/>
      <c r="R250" s="16"/>
      <c r="S250" s="16"/>
      <c r="T250" s="16"/>
      <c r="U250" s="16"/>
      <c r="V250" s="16"/>
      <c r="W250" s="16"/>
      <c r="X250" s="16"/>
      <c r="Y250" s="16"/>
      <c r="Z250" s="16"/>
      <c r="AA250" s="16"/>
      <c r="AB250" s="16"/>
      <c r="AC250" s="16"/>
      <c r="AD250" s="16"/>
      <c r="AE250" s="16"/>
      <c r="AF250" s="16"/>
      <c r="AG250" s="16"/>
      <c r="AH250" s="16"/>
      <c r="AI250" s="16"/>
      <c r="AJ250" s="16"/>
      <c r="AK250" s="16"/>
    </row>
    <row r="251" spans="1:37" ht="42" customHeight="1" thickBot="1">
      <c r="A251" s="273"/>
      <c r="B251" s="299"/>
      <c r="C251" s="305"/>
      <c r="D251" s="307" t="s">
        <v>484</v>
      </c>
      <c r="E251" s="309" t="s">
        <v>749</v>
      </c>
      <c r="F251" s="5" t="s">
        <v>555</v>
      </c>
      <c r="H251" s="256"/>
      <c r="I251" s="349"/>
      <c r="J251" s="241"/>
      <c r="K251" s="239"/>
      <c r="L251" s="239"/>
      <c r="M251" s="39" t="s">
        <v>592</v>
      </c>
      <c r="N251" s="39"/>
      <c r="O251" s="191"/>
      <c r="P251" s="39"/>
      <c r="R251" s="16"/>
      <c r="S251" s="16"/>
      <c r="T251" s="16"/>
      <c r="U251" s="16"/>
      <c r="V251" s="16"/>
      <c r="W251" s="16"/>
      <c r="X251" s="16"/>
      <c r="Y251" s="16"/>
      <c r="Z251" s="16"/>
      <c r="AA251" s="16"/>
      <c r="AB251" s="16"/>
      <c r="AC251" s="16"/>
      <c r="AD251" s="16"/>
      <c r="AE251" s="16"/>
      <c r="AF251" s="16"/>
      <c r="AG251" s="16"/>
      <c r="AH251" s="16"/>
      <c r="AI251" s="16"/>
      <c r="AJ251" s="16"/>
      <c r="AK251" s="16"/>
    </row>
    <row r="252" spans="1:37" ht="42" customHeight="1" thickBot="1">
      <c r="A252" s="273"/>
      <c r="B252" s="299"/>
      <c r="C252" s="305"/>
      <c r="D252" s="308"/>
      <c r="E252" s="310"/>
      <c r="F252" s="4" t="s">
        <v>556</v>
      </c>
      <c r="H252" s="251" t="s">
        <v>552</v>
      </c>
      <c r="I252" s="349"/>
      <c r="J252" s="241"/>
      <c r="K252" s="239"/>
      <c r="L252" s="239"/>
      <c r="M252" s="39" t="s">
        <v>152</v>
      </c>
      <c r="N252" s="39"/>
      <c r="O252" s="191"/>
      <c r="P252" s="39"/>
      <c r="R252" s="16"/>
      <c r="S252" s="16"/>
      <c r="T252" s="16"/>
      <c r="U252" s="16"/>
      <c r="V252" s="16"/>
      <c r="W252" s="16"/>
      <c r="X252" s="16"/>
      <c r="Y252" s="16"/>
      <c r="Z252" s="16"/>
      <c r="AA252" s="16"/>
      <c r="AB252" s="16"/>
      <c r="AC252" s="16"/>
      <c r="AD252" s="16"/>
      <c r="AE252" s="16"/>
      <c r="AF252" s="16"/>
      <c r="AG252" s="16"/>
      <c r="AH252" s="16"/>
      <c r="AI252" s="16"/>
      <c r="AJ252" s="16"/>
      <c r="AK252" s="16"/>
    </row>
    <row r="253" spans="1:37" ht="42" customHeight="1" thickBot="1">
      <c r="A253" s="273"/>
      <c r="B253" s="299"/>
      <c r="C253" s="305"/>
      <c r="D253" s="307" t="s">
        <v>485</v>
      </c>
      <c r="E253" s="309" t="s">
        <v>742</v>
      </c>
      <c r="F253" s="4" t="s">
        <v>557</v>
      </c>
      <c r="H253" s="252"/>
      <c r="I253" s="349"/>
      <c r="J253" s="241"/>
      <c r="K253" s="239"/>
      <c r="L253" s="239"/>
      <c r="M253" s="39" t="s">
        <v>208</v>
      </c>
      <c r="N253" s="39"/>
      <c r="O253" s="191"/>
      <c r="P253" s="39"/>
      <c r="R253" s="16"/>
      <c r="S253" s="16"/>
      <c r="T253" s="16"/>
      <c r="U253" s="16"/>
      <c r="V253" s="16"/>
      <c r="W253" s="16"/>
      <c r="X253" s="16"/>
      <c r="Y253" s="16"/>
      <c r="Z253" s="16"/>
      <c r="AA253" s="16"/>
      <c r="AB253" s="16"/>
      <c r="AC253" s="16"/>
      <c r="AD253" s="16"/>
      <c r="AE253" s="16"/>
      <c r="AF253" s="16"/>
      <c r="AG253" s="16"/>
      <c r="AH253" s="16"/>
      <c r="AI253" s="16"/>
      <c r="AJ253" s="16"/>
      <c r="AK253" s="16"/>
    </row>
    <row r="254" spans="1:37" ht="42" customHeight="1" thickBot="1">
      <c r="A254" s="273"/>
      <c r="B254" s="299"/>
      <c r="C254" s="306"/>
      <c r="D254" s="308"/>
      <c r="E254" s="310"/>
      <c r="F254" s="1" t="s">
        <v>558</v>
      </c>
      <c r="H254" s="253"/>
      <c r="I254" s="350"/>
      <c r="J254" s="242"/>
      <c r="K254" s="240"/>
      <c r="L254" s="240"/>
      <c r="M254" s="40" t="s">
        <v>244</v>
      </c>
      <c r="N254" s="40"/>
      <c r="O254" s="193"/>
      <c r="P254" s="40"/>
      <c r="R254" s="16"/>
      <c r="S254" s="16"/>
      <c r="T254" s="16"/>
      <c r="U254" s="16"/>
      <c r="V254" s="16"/>
      <c r="W254" s="16"/>
      <c r="X254" s="16"/>
      <c r="Y254" s="16"/>
      <c r="Z254" s="16"/>
      <c r="AA254" s="16"/>
      <c r="AB254" s="16"/>
      <c r="AC254" s="16"/>
      <c r="AD254" s="16"/>
      <c r="AE254" s="16"/>
      <c r="AF254" s="16"/>
      <c r="AG254" s="16"/>
      <c r="AH254" s="16"/>
      <c r="AI254" s="16"/>
      <c r="AJ254" s="16"/>
      <c r="AK254" s="16"/>
    </row>
    <row r="255" spans="1:37" ht="7.95" customHeight="1" thickBot="1">
      <c r="A255" s="273"/>
      <c r="B255" s="299"/>
      <c r="C255" s="13"/>
      <c r="D255" s="30"/>
      <c r="E255" s="208"/>
      <c r="F255" s="29"/>
      <c r="G255" s="29"/>
      <c r="H255" s="29"/>
      <c r="I255" s="59"/>
      <c r="J255" s="207"/>
      <c r="K255" s="211"/>
      <c r="L255" s="211"/>
      <c r="M255" s="29"/>
      <c r="N255" s="29"/>
      <c r="O255" s="195"/>
      <c r="P255" s="29"/>
      <c r="R255" s="16"/>
      <c r="S255" s="16"/>
      <c r="T255" s="16"/>
      <c r="U255" s="16"/>
      <c r="V255" s="16"/>
      <c r="W255" s="16"/>
      <c r="X255" s="16"/>
      <c r="Y255" s="16"/>
      <c r="Z255" s="16"/>
      <c r="AA255" s="16"/>
      <c r="AB255" s="16"/>
      <c r="AC255" s="16"/>
      <c r="AD255" s="16"/>
      <c r="AE255" s="16"/>
      <c r="AF255" s="16"/>
      <c r="AG255" s="16"/>
      <c r="AH255" s="16"/>
      <c r="AI255" s="16"/>
      <c r="AJ255" s="16"/>
      <c r="AK255" s="16"/>
    </row>
    <row r="256" spans="1:37" ht="42" customHeight="1" thickBot="1">
      <c r="A256" s="273"/>
      <c r="B256" s="299"/>
      <c r="C256" s="304">
        <f>C249+1</f>
        <v>37</v>
      </c>
      <c r="D256" s="307" t="s">
        <v>505</v>
      </c>
      <c r="E256" s="309" t="s">
        <v>862</v>
      </c>
      <c r="F256" s="5" t="s">
        <v>559</v>
      </c>
      <c r="H256" s="254" t="s">
        <v>626</v>
      </c>
      <c r="I256" s="348" t="s">
        <v>539</v>
      </c>
      <c r="J256" s="203" t="s">
        <v>810</v>
      </c>
      <c r="K256" s="238"/>
      <c r="L256" s="238"/>
      <c r="M256" s="39" t="s">
        <v>214</v>
      </c>
      <c r="N256" s="39"/>
      <c r="O256" s="192" t="s">
        <v>350</v>
      </c>
      <c r="P256" s="39"/>
      <c r="R256" s="16"/>
      <c r="S256" s="16"/>
      <c r="T256" s="16"/>
      <c r="U256" s="16"/>
      <c r="V256" s="16"/>
      <c r="W256" s="16"/>
      <c r="X256" s="16"/>
      <c r="Y256" s="16"/>
      <c r="Z256" s="16"/>
      <c r="AA256" s="16"/>
      <c r="AB256" s="16"/>
      <c r="AC256" s="16"/>
      <c r="AD256" s="16"/>
      <c r="AE256" s="16"/>
      <c r="AF256" s="16"/>
      <c r="AG256" s="16"/>
      <c r="AH256" s="16"/>
      <c r="AI256" s="16"/>
      <c r="AJ256" s="16"/>
      <c r="AK256" s="16"/>
    </row>
    <row r="257" spans="1:37" ht="42" customHeight="1" thickBot="1">
      <c r="A257" s="273"/>
      <c r="B257" s="299"/>
      <c r="C257" s="305"/>
      <c r="D257" s="308"/>
      <c r="E257" s="312"/>
      <c r="F257" s="5" t="s">
        <v>554</v>
      </c>
      <c r="H257" s="255"/>
      <c r="I257" s="349"/>
      <c r="J257" s="241"/>
      <c r="K257" s="239"/>
      <c r="L257" s="239"/>
      <c r="M257" s="39" t="s">
        <v>292</v>
      </c>
      <c r="N257" s="39"/>
      <c r="O257" s="191"/>
      <c r="P257" s="39"/>
      <c r="R257" s="16"/>
      <c r="S257" s="16"/>
      <c r="T257" s="16"/>
      <c r="U257" s="16"/>
      <c r="V257" s="16"/>
      <c r="W257" s="16"/>
      <c r="X257" s="16"/>
      <c r="Y257" s="16"/>
      <c r="Z257" s="16"/>
      <c r="AA257" s="16"/>
      <c r="AB257" s="16"/>
      <c r="AC257" s="16"/>
      <c r="AD257" s="16"/>
      <c r="AE257" s="16"/>
      <c r="AF257" s="16"/>
      <c r="AG257" s="16"/>
      <c r="AH257" s="16"/>
      <c r="AI257" s="16"/>
      <c r="AJ257" s="16"/>
      <c r="AK257" s="16"/>
    </row>
    <row r="258" spans="1:37" ht="42" customHeight="1" thickBot="1">
      <c r="A258" s="273"/>
      <c r="B258" s="299"/>
      <c r="C258" s="305"/>
      <c r="D258" s="307" t="s">
        <v>506</v>
      </c>
      <c r="E258" s="315" t="s">
        <v>891</v>
      </c>
      <c r="F258" s="5" t="s">
        <v>555</v>
      </c>
      <c r="H258" s="256"/>
      <c r="I258" s="349"/>
      <c r="J258" s="241"/>
      <c r="K258" s="239"/>
      <c r="L258" s="239"/>
      <c r="M258" s="39" t="s">
        <v>312</v>
      </c>
      <c r="N258" s="39"/>
      <c r="O258" s="191"/>
      <c r="P258" s="39"/>
      <c r="R258" s="16"/>
      <c r="S258" s="16"/>
      <c r="T258" s="16"/>
      <c r="U258" s="16"/>
      <c r="V258" s="16"/>
      <c r="W258" s="16"/>
      <c r="X258" s="16"/>
      <c r="Y258" s="16"/>
      <c r="Z258" s="16"/>
      <c r="AA258" s="16"/>
      <c r="AB258" s="16"/>
      <c r="AC258" s="16"/>
      <c r="AD258" s="16"/>
      <c r="AE258" s="16"/>
      <c r="AF258" s="16"/>
      <c r="AG258" s="16"/>
      <c r="AH258" s="16"/>
      <c r="AI258" s="16"/>
      <c r="AJ258" s="16"/>
      <c r="AK258" s="16"/>
    </row>
    <row r="259" spans="1:37" ht="42" customHeight="1" thickBot="1">
      <c r="A259" s="273"/>
      <c r="B259" s="299"/>
      <c r="C259" s="305"/>
      <c r="D259" s="308"/>
      <c r="E259" s="314"/>
      <c r="F259" s="4" t="s">
        <v>556</v>
      </c>
      <c r="H259" s="251" t="s">
        <v>552</v>
      </c>
      <c r="I259" s="349"/>
      <c r="J259" s="241"/>
      <c r="K259" s="239"/>
      <c r="L259" s="239"/>
      <c r="M259" s="39" t="s">
        <v>313</v>
      </c>
      <c r="N259" s="39"/>
      <c r="O259" s="191"/>
      <c r="P259" s="39"/>
      <c r="R259" s="16"/>
      <c r="S259" s="16"/>
      <c r="T259" s="16"/>
      <c r="U259" s="16"/>
      <c r="V259" s="16"/>
      <c r="W259" s="16"/>
      <c r="X259" s="16"/>
      <c r="Y259" s="16"/>
      <c r="Z259" s="16"/>
      <c r="AA259" s="16"/>
      <c r="AB259" s="16"/>
      <c r="AC259" s="16"/>
      <c r="AD259" s="16"/>
      <c r="AE259" s="16"/>
      <c r="AF259" s="16"/>
      <c r="AG259" s="16"/>
      <c r="AH259" s="16"/>
      <c r="AI259" s="16"/>
      <c r="AJ259" s="16"/>
      <c r="AK259" s="16"/>
    </row>
    <row r="260" spans="1:37" ht="42" customHeight="1" thickBot="1">
      <c r="A260" s="273"/>
      <c r="B260" s="299"/>
      <c r="C260" s="305"/>
      <c r="D260" s="307" t="s">
        <v>507</v>
      </c>
      <c r="E260" s="316" t="s">
        <v>743</v>
      </c>
      <c r="F260" s="4" t="s">
        <v>557</v>
      </c>
      <c r="H260" s="252"/>
      <c r="I260" s="349"/>
      <c r="J260" s="241"/>
      <c r="K260" s="239"/>
      <c r="L260" s="239"/>
      <c r="M260" s="39"/>
      <c r="N260" s="39"/>
      <c r="O260" s="191"/>
      <c r="P260" s="39"/>
      <c r="R260" s="16"/>
      <c r="S260" s="16"/>
      <c r="T260" s="16"/>
      <c r="U260" s="16"/>
      <c r="V260" s="16"/>
      <c r="W260" s="16"/>
      <c r="X260" s="16"/>
      <c r="Y260" s="16"/>
      <c r="Z260" s="16"/>
      <c r="AA260" s="16"/>
      <c r="AB260" s="16"/>
      <c r="AC260" s="16"/>
      <c r="AD260" s="16"/>
      <c r="AE260" s="16"/>
      <c r="AF260" s="16"/>
      <c r="AG260" s="16"/>
      <c r="AH260" s="16"/>
      <c r="AI260" s="16"/>
      <c r="AJ260" s="16"/>
      <c r="AK260" s="16"/>
    </row>
    <row r="261" spans="1:37" ht="42" customHeight="1" thickBot="1">
      <c r="A261" s="273"/>
      <c r="B261" s="300"/>
      <c r="C261" s="306"/>
      <c r="D261" s="308"/>
      <c r="E261" s="314"/>
      <c r="F261" s="1" t="s">
        <v>558</v>
      </c>
      <c r="H261" s="253"/>
      <c r="I261" s="350"/>
      <c r="J261" s="242"/>
      <c r="K261" s="240"/>
      <c r="L261" s="240"/>
      <c r="M261" s="40"/>
      <c r="N261" s="40"/>
      <c r="O261" s="193"/>
      <c r="P261" s="40"/>
      <c r="R261" s="16"/>
      <c r="S261" s="16"/>
      <c r="T261" s="16"/>
      <c r="U261" s="16"/>
      <c r="V261" s="16"/>
      <c r="W261" s="16"/>
      <c r="X261" s="16"/>
      <c r="Y261" s="16"/>
      <c r="Z261" s="16"/>
      <c r="AA261" s="16"/>
      <c r="AB261" s="16"/>
      <c r="AC261" s="16"/>
      <c r="AD261" s="16"/>
      <c r="AE261" s="16"/>
      <c r="AF261" s="16"/>
      <c r="AG261" s="16"/>
      <c r="AH261" s="16"/>
      <c r="AI261" s="16"/>
      <c r="AJ261" s="16"/>
      <c r="AK261" s="16"/>
    </row>
    <row r="262" spans="1:37" ht="7.95" customHeight="1" thickBot="1">
      <c r="A262" s="273"/>
      <c r="B262" s="28"/>
      <c r="C262" s="32"/>
      <c r="D262" s="30"/>
      <c r="E262" s="208"/>
      <c r="F262" s="29"/>
      <c r="G262" s="29"/>
      <c r="H262" s="29"/>
      <c r="I262" s="59"/>
      <c r="J262" s="207"/>
      <c r="K262" s="211"/>
      <c r="L262" s="211"/>
      <c r="M262" s="29"/>
      <c r="N262" s="29"/>
      <c r="O262" s="195"/>
      <c r="P262" s="29"/>
      <c r="R262" s="16"/>
      <c r="S262" s="16"/>
      <c r="T262" s="16"/>
      <c r="U262" s="16"/>
      <c r="V262" s="16"/>
      <c r="W262" s="16"/>
      <c r="X262" s="16"/>
      <c r="Y262" s="16"/>
      <c r="Z262" s="16"/>
      <c r="AA262" s="16"/>
      <c r="AB262" s="16"/>
      <c r="AC262" s="16"/>
      <c r="AD262" s="16"/>
      <c r="AE262" s="16"/>
      <c r="AF262" s="16"/>
      <c r="AG262" s="16"/>
      <c r="AH262" s="16"/>
      <c r="AI262" s="16"/>
      <c r="AJ262" s="16"/>
      <c r="AK262" s="16"/>
    </row>
    <row r="263" spans="1:37" s="44" customFormat="1" ht="42" customHeight="1" thickBot="1">
      <c r="A263" s="273"/>
      <c r="B263" s="301" t="s">
        <v>562</v>
      </c>
      <c r="C263" s="275">
        <f>C256+1</f>
        <v>38</v>
      </c>
      <c r="D263" s="307" t="s">
        <v>478</v>
      </c>
      <c r="E263" s="311" t="s">
        <v>847</v>
      </c>
      <c r="F263" s="5" t="s">
        <v>559</v>
      </c>
      <c r="H263" s="254" t="s">
        <v>625</v>
      </c>
      <c r="I263" s="348" t="s">
        <v>539</v>
      </c>
      <c r="J263" s="203" t="s">
        <v>885</v>
      </c>
      <c r="K263" s="238"/>
      <c r="L263" s="238"/>
      <c r="M263" s="39" t="s">
        <v>174</v>
      </c>
      <c r="N263" s="39"/>
      <c r="O263" s="191"/>
      <c r="P263" s="39"/>
      <c r="R263" s="68"/>
      <c r="S263" s="68"/>
      <c r="T263" s="68"/>
      <c r="U263" s="68"/>
      <c r="V263" s="68"/>
      <c r="W263" s="68"/>
      <c r="X263" s="68"/>
      <c r="Y263" s="68"/>
      <c r="Z263" s="68"/>
      <c r="AA263" s="68"/>
      <c r="AB263" s="68"/>
      <c r="AC263" s="68"/>
      <c r="AD263" s="68"/>
      <c r="AE263" s="68"/>
      <c r="AF263" s="68"/>
      <c r="AG263" s="68"/>
      <c r="AH263" s="68"/>
      <c r="AI263" s="68"/>
      <c r="AJ263" s="68"/>
      <c r="AK263" s="68"/>
    </row>
    <row r="264" spans="1:37" ht="42" customHeight="1" thickBot="1">
      <c r="A264" s="273"/>
      <c r="B264" s="302"/>
      <c r="C264" s="276"/>
      <c r="D264" s="308"/>
      <c r="E264" s="312"/>
      <c r="F264" s="5" t="s">
        <v>554</v>
      </c>
      <c r="H264" s="255"/>
      <c r="I264" s="349"/>
      <c r="J264" s="241"/>
      <c r="K264" s="239"/>
      <c r="L264" s="239"/>
      <c r="M264" s="39" t="s">
        <v>215</v>
      </c>
      <c r="N264" s="39"/>
      <c r="O264" s="191"/>
      <c r="P264" s="39"/>
      <c r="R264" s="16"/>
      <c r="S264" s="16"/>
      <c r="T264" s="16"/>
      <c r="U264" s="16"/>
      <c r="V264" s="16"/>
      <c r="W264" s="16"/>
      <c r="X264" s="16"/>
      <c r="Y264" s="16"/>
      <c r="Z264" s="16"/>
      <c r="AA264" s="16"/>
      <c r="AB264" s="16"/>
      <c r="AC264" s="16"/>
      <c r="AD264" s="16"/>
      <c r="AE264" s="16"/>
      <c r="AF264" s="16"/>
      <c r="AG264" s="16"/>
      <c r="AH264" s="16"/>
      <c r="AI264" s="16"/>
      <c r="AJ264" s="16"/>
      <c r="AK264" s="16"/>
    </row>
    <row r="265" spans="1:37" ht="42" customHeight="1" thickBot="1">
      <c r="A265" s="273"/>
      <c r="B265" s="302"/>
      <c r="C265" s="276"/>
      <c r="D265" s="307" t="s">
        <v>479</v>
      </c>
      <c r="E265" s="313" t="s">
        <v>451</v>
      </c>
      <c r="F265" s="5" t="s">
        <v>555</v>
      </c>
      <c r="H265" s="256"/>
      <c r="I265" s="349"/>
      <c r="J265" s="241"/>
      <c r="K265" s="239"/>
      <c r="L265" s="239"/>
      <c r="M265" s="39"/>
      <c r="N265" s="39"/>
      <c r="O265" s="191"/>
      <c r="P265" s="39"/>
      <c r="R265" s="16"/>
      <c r="S265" s="16"/>
      <c r="T265" s="16"/>
      <c r="U265" s="16"/>
      <c r="V265" s="16"/>
      <c r="W265" s="16"/>
      <c r="X265" s="16"/>
      <c r="Y265" s="16"/>
      <c r="Z265" s="16"/>
      <c r="AA265" s="16"/>
      <c r="AB265" s="16"/>
      <c r="AC265" s="16"/>
      <c r="AD265" s="16"/>
      <c r="AE265" s="16"/>
      <c r="AF265" s="16"/>
      <c r="AG265" s="16"/>
      <c r="AH265" s="16"/>
      <c r="AI265" s="16"/>
      <c r="AJ265" s="16"/>
      <c r="AK265" s="16"/>
    </row>
    <row r="266" spans="1:37" ht="42" customHeight="1" thickBot="1">
      <c r="A266" s="273"/>
      <c r="B266" s="302"/>
      <c r="C266" s="276"/>
      <c r="D266" s="308"/>
      <c r="E266" s="312"/>
      <c r="F266" s="4" t="s">
        <v>556</v>
      </c>
      <c r="H266" s="251" t="s">
        <v>551</v>
      </c>
      <c r="I266" s="349"/>
      <c r="J266" s="241"/>
      <c r="K266" s="239"/>
      <c r="L266" s="239"/>
      <c r="M266" s="39"/>
      <c r="N266" s="39"/>
      <c r="O266" s="191"/>
      <c r="P266" s="39"/>
      <c r="R266" s="16"/>
      <c r="S266" s="16"/>
      <c r="T266" s="16"/>
      <c r="U266" s="16"/>
      <c r="V266" s="16"/>
      <c r="W266" s="16"/>
      <c r="X266" s="16"/>
      <c r="Y266" s="16"/>
      <c r="Z266" s="16"/>
      <c r="AA266" s="16"/>
      <c r="AB266" s="16"/>
      <c r="AC266" s="16"/>
      <c r="AD266" s="16"/>
      <c r="AE266" s="16"/>
      <c r="AF266" s="16"/>
      <c r="AG266" s="16"/>
      <c r="AH266" s="16"/>
      <c r="AI266" s="16"/>
      <c r="AJ266" s="16"/>
      <c r="AK266" s="16"/>
    </row>
    <row r="267" spans="1:37" ht="42" customHeight="1" thickBot="1">
      <c r="A267" s="273"/>
      <c r="B267" s="302"/>
      <c r="C267" s="276"/>
      <c r="D267" s="307" t="s">
        <v>480</v>
      </c>
      <c r="E267" s="313" t="s">
        <v>744</v>
      </c>
      <c r="F267" s="4" t="s">
        <v>557</v>
      </c>
      <c r="H267" s="252"/>
      <c r="I267" s="349"/>
      <c r="J267" s="241"/>
      <c r="K267" s="239"/>
      <c r="L267" s="239"/>
      <c r="M267" s="39"/>
      <c r="N267" s="39"/>
      <c r="O267" s="191"/>
      <c r="P267" s="39"/>
      <c r="R267" s="16"/>
      <c r="S267" s="16"/>
      <c r="T267" s="16"/>
      <c r="U267" s="16"/>
      <c r="V267" s="16"/>
      <c r="W267" s="16"/>
      <c r="X267" s="16"/>
      <c r="Y267" s="16"/>
      <c r="Z267" s="16"/>
      <c r="AA267" s="16"/>
      <c r="AB267" s="16"/>
      <c r="AC267" s="16"/>
      <c r="AD267" s="16"/>
      <c r="AE267" s="16"/>
      <c r="AF267" s="16"/>
      <c r="AG267" s="16"/>
      <c r="AH267" s="16"/>
      <c r="AI267" s="16"/>
      <c r="AJ267" s="16"/>
      <c r="AK267" s="16"/>
    </row>
    <row r="268" spans="1:37" ht="42" customHeight="1" thickBot="1">
      <c r="A268" s="273"/>
      <c r="B268" s="302"/>
      <c r="C268" s="277"/>
      <c r="D268" s="308"/>
      <c r="E268" s="314"/>
      <c r="F268" s="1" t="s">
        <v>558</v>
      </c>
      <c r="H268" s="347"/>
      <c r="I268" s="350"/>
      <c r="J268" s="242"/>
      <c r="K268" s="240"/>
      <c r="L268" s="240"/>
      <c r="M268" s="40"/>
      <c r="N268" s="40"/>
      <c r="O268" s="193"/>
      <c r="P268" s="40"/>
      <c r="R268" s="16"/>
      <c r="S268" s="16"/>
      <c r="T268" s="16"/>
      <c r="U268" s="16"/>
      <c r="V268" s="16"/>
      <c r="W268" s="16"/>
      <c r="X268" s="16"/>
      <c r="Y268" s="16"/>
      <c r="Z268" s="16"/>
      <c r="AA268" s="16"/>
      <c r="AB268" s="16"/>
      <c r="AC268" s="16"/>
      <c r="AD268" s="16"/>
      <c r="AE268" s="16"/>
      <c r="AF268" s="16"/>
      <c r="AG268" s="16"/>
      <c r="AH268" s="16"/>
      <c r="AI268" s="16"/>
      <c r="AJ268" s="16"/>
      <c r="AK268" s="16"/>
    </row>
    <row r="269" spans="1:37" ht="7.95" customHeight="1" thickBot="1">
      <c r="A269" s="273"/>
      <c r="B269" s="302"/>
      <c r="C269" s="32"/>
      <c r="D269" s="30"/>
      <c r="E269" s="208"/>
      <c r="F269" s="29"/>
      <c r="G269" s="29"/>
      <c r="H269" s="29"/>
      <c r="I269" s="59"/>
      <c r="J269" s="207"/>
      <c r="K269" s="211"/>
      <c r="L269" s="211"/>
      <c r="M269" s="29"/>
      <c r="N269" s="29"/>
      <c r="O269" s="195"/>
      <c r="P269" s="29"/>
      <c r="R269" s="16"/>
      <c r="S269" s="16"/>
      <c r="T269" s="16"/>
      <c r="U269" s="16"/>
      <c r="V269" s="16"/>
      <c r="W269" s="16"/>
      <c r="X269" s="16"/>
      <c r="Y269" s="16"/>
      <c r="Z269" s="16"/>
      <c r="AA269" s="16"/>
      <c r="AB269" s="16"/>
      <c r="AC269" s="16"/>
      <c r="AD269" s="16"/>
      <c r="AE269" s="16"/>
      <c r="AF269" s="16"/>
      <c r="AG269" s="16"/>
      <c r="AH269" s="16"/>
      <c r="AI269" s="16"/>
      <c r="AJ269" s="16"/>
      <c r="AK269" s="16"/>
    </row>
    <row r="270" spans="1:37" s="44" customFormat="1" ht="42" customHeight="1" thickBot="1">
      <c r="A270" s="273"/>
      <c r="B270" s="302"/>
      <c r="C270" s="275">
        <f>C263+1</f>
        <v>39</v>
      </c>
      <c r="D270" s="269" t="s">
        <v>369</v>
      </c>
      <c r="E270" s="271" t="s">
        <v>852</v>
      </c>
      <c r="F270" s="5" t="s">
        <v>559</v>
      </c>
      <c r="H270" s="254" t="s">
        <v>626</v>
      </c>
      <c r="I270" s="348" t="s">
        <v>539</v>
      </c>
      <c r="J270" s="203" t="s">
        <v>885</v>
      </c>
      <c r="K270" s="238"/>
      <c r="L270" s="238"/>
      <c r="M270" s="39" t="s">
        <v>216</v>
      </c>
      <c r="N270" s="39"/>
      <c r="O270" s="191"/>
      <c r="P270" s="39"/>
      <c r="R270" s="68"/>
      <c r="S270" s="68"/>
      <c r="T270" s="68"/>
      <c r="U270" s="68"/>
      <c r="V270" s="68"/>
      <c r="W270" s="68"/>
      <c r="X270" s="68"/>
      <c r="Y270" s="68"/>
      <c r="Z270" s="68"/>
      <c r="AA270" s="68"/>
      <c r="AB270" s="68"/>
      <c r="AC270" s="68"/>
      <c r="AD270" s="68"/>
      <c r="AE270" s="68"/>
      <c r="AF270" s="68"/>
      <c r="AG270" s="68"/>
      <c r="AH270" s="68"/>
      <c r="AI270" s="68"/>
      <c r="AJ270" s="68"/>
      <c r="AK270" s="68"/>
    </row>
    <row r="271" spans="1:37" ht="42" customHeight="1" thickBot="1">
      <c r="A271" s="273"/>
      <c r="B271" s="302"/>
      <c r="C271" s="276"/>
      <c r="D271" s="269"/>
      <c r="E271" s="268"/>
      <c r="F271" s="5" t="s">
        <v>554</v>
      </c>
      <c r="H271" s="255"/>
      <c r="I271" s="349"/>
      <c r="J271" s="241"/>
      <c r="K271" s="239"/>
      <c r="L271" s="239"/>
      <c r="M271" s="39" t="s">
        <v>200</v>
      </c>
      <c r="N271" s="39"/>
      <c r="O271" s="191"/>
      <c r="P271" s="39"/>
      <c r="R271" s="16"/>
      <c r="S271" s="16"/>
      <c r="T271" s="16"/>
      <c r="U271" s="16"/>
      <c r="V271" s="16"/>
      <c r="W271" s="16"/>
      <c r="X271" s="16"/>
      <c r="Y271" s="16"/>
      <c r="Z271" s="16"/>
      <c r="AA271" s="16"/>
      <c r="AB271" s="16"/>
      <c r="AC271" s="16"/>
      <c r="AD271" s="16"/>
      <c r="AE271" s="16"/>
      <c r="AF271" s="16"/>
      <c r="AG271" s="16"/>
      <c r="AH271" s="16"/>
      <c r="AI271" s="16"/>
      <c r="AJ271" s="16"/>
      <c r="AK271" s="16"/>
    </row>
    <row r="272" spans="1:37" ht="42" customHeight="1" thickBot="1">
      <c r="A272" s="273"/>
      <c r="B272" s="302"/>
      <c r="C272" s="276"/>
      <c r="D272" s="269" t="s">
        <v>370</v>
      </c>
      <c r="E272" s="267" t="s">
        <v>853</v>
      </c>
      <c r="F272" s="5" t="s">
        <v>555</v>
      </c>
      <c r="H272" s="256"/>
      <c r="I272" s="349"/>
      <c r="J272" s="241"/>
      <c r="K272" s="239"/>
      <c r="L272" s="239"/>
      <c r="M272" s="39"/>
      <c r="N272" s="39"/>
      <c r="O272" s="191"/>
      <c r="P272" s="39"/>
      <c r="R272" s="16"/>
      <c r="S272" s="16"/>
      <c r="T272" s="16"/>
      <c r="U272" s="16"/>
      <c r="V272" s="16"/>
      <c r="W272" s="16"/>
      <c r="X272" s="16"/>
      <c r="Y272" s="16"/>
      <c r="Z272" s="16"/>
      <c r="AA272" s="16"/>
      <c r="AB272" s="16"/>
      <c r="AC272" s="16"/>
      <c r="AD272" s="16"/>
      <c r="AE272" s="16"/>
      <c r="AF272" s="16"/>
      <c r="AG272" s="16"/>
      <c r="AH272" s="16"/>
      <c r="AI272" s="16"/>
      <c r="AJ272" s="16"/>
      <c r="AK272" s="16"/>
    </row>
    <row r="273" spans="1:37" ht="42" customHeight="1" thickBot="1">
      <c r="A273" s="273"/>
      <c r="B273" s="302"/>
      <c r="C273" s="276"/>
      <c r="D273" s="269"/>
      <c r="E273" s="268"/>
      <c r="F273" s="4" t="s">
        <v>556</v>
      </c>
      <c r="H273" s="251" t="s">
        <v>552</v>
      </c>
      <c r="I273" s="349"/>
      <c r="J273" s="241"/>
      <c r="K273" s="239"/>
      <c r="L273" s="239"/>
      <c r="M273" s="39"/>
      <c r="N273" s="39"/>
      <c r="O273" s="191"/>
      <c r="P273" s="39"/>
      <c r="R273" s="16"/>
      <c r="S273" s="16"/>
      <c r="T273" s="16"/>
      <c r="U273" s="16"/>
      <c r="V273" s="16"/>
      <c r="W273" s="16"/>
      <c r="X273" s="16"/>
      <c r="Y273" s="16"/>
      <c r="Z273" s="16"/>
      <c r="AA273" s="16"/>
      <c r="AB273" s="16"/>
      <c r="AC273" s="16"/>
      <c r="AD273" s="16"/>
      <c r="AE273" s="16"/>
      <c r="AF273" s="16"/>
      <c r="AG273" s="16"/>
      <c r="AH273" s="16"/>
      <c r="AI273" s="16"/>
      <c r="AJ273" s="16"/>
      <c r="AK273" s="16"/>
    </row>
    <row r="274" spans="1:37" ht="42" customHeight="1" thickBot="1">
      <c r="A274" s="273"/>
      <c r="B274" s="302"/>
      <c r="C274" s="276"/>
      <c r="D274" s="269" t="s">
        <v>371</v>
      </c>
      <c r="E274" s="267" t="s">
        <v>854</v>
      </c>
      <c r="F274" s="4" t="s">
        <v>557</v>
      </c>
      <c r="H274" s="252"/>
      <c r="I274" s="349"/>
      <c r="J274" s="241"/>
      <c r="K274" s="239"/>
      <c r="L274" s="239"/>
      <c r="M274" s="39"/>
      <c r="N274" s="39"/>
      <c r="O274" s="191"/>
      <c r="P274" s="39"/>
      <c r="R274" s="16"/>
      <c r="S274" s="16"/>
      <c r="T274" s="16"/>
      <c r="U274" s="16"/>
      <c r="V274" s="16"/>
      <c r="W274" s="16"/>
      <c r="X274" s="16"/>
      <c r="Y274" s="16"/>
      <c r="Z274" s="16"/>
      <c r="AA274" s="16"/>
      <c r="AB274" s="16"/>
      <c r="AC274" s="16"/>
      <c r="AD274" s="16"/>
      <c r="AE274" s="16"/>
      <c r="AF274" s="16"/>
      <c r="AG274" s="16"/>
      <c r="AH274" s="16"/>
      <c r="AI274" s="16"/>
      <c r="AJ274" s="16"/>
      <c r="AK274" s="16"/>
    </row>
    <row r="275" spans="1:37" ht="42" customHeight="1" thickBot="1">
      <c r="A275" s="273"/>
      <c r="B275" s="302"/>
      <c r="C275" s="277"/>
      <c r="D275" s="269"/>
      <c r="E275" s="268"/>
      <c r="F275" s="1" t="s">
        <v>558</v>
      </c>
      <c r="H275" s="253"/>
      <c r="I275" s="350"/>
      <c r="J275" s="242"/>
      <c r="K275" s="240"/>
      <c r="L275" s="240"/>
      <c r="M275" s="40"/>
      <c r="N275" s="40"/>
      <c r="O275" s="193"/>
      <c r="P275" s="40"/>
      <c r="R275" s="16"/>
      <c r="S275" s="16"/>
      <c r="T275" s="16"/>
      <c r="U275" s="16"/>
      <c r="V275" s="16"/>
      <c r="W275" s="16"/>
      <c r="X275" s="16"/>
      <c r="Y275" s="16"/>
      <c r="Z275" s="16"/>
      <c r="AA275" s="16"/>
      <c r="AB275" s="16"/>
      <c r="AC275" s="16"/>
      <c r="AD275" s="16"/>
      <c r="AE275" s="16"/>
      <c r="AF275" s="16"/>
      <c r="AG275" s="16"/>
      <c r="AH275" s="16"/>
      <c r="AI275" s="16"/>
      <c r="AJ275" s="16"/>
      <c r="AK275" s="16"/>
    </row>
    <row r="276" spans="1:37" ht="7.95" customHeight="1" thickBot="1">
      <c r="A276" s="273"/>
      <c r="B276" s="302"/>
      <c r="C276" s="32"/>
      <c r="D276" s="30"/>
      <c r="E276" s="208"/>
      <c r="F276" s="29"/>
      <c r="G276" s="29"/>
      <c r="H276" s="29"/>
      <c r="I276" s="59"/>
      <c r="J276" s="207"/>
      <c r="K276" s="211"/>
      <c r="L276" s="211"/>
      <c r="M276" s="29"/>
      <c r="N276" s="29"/>
      <c r="O276" s="195"/>
      <c r="P276" s="29"/>
      <c r="R276" s="16"/>
      <c r="S276" s="16"/>
      <c r="T276" s="16"/>
      <c r="U276" s="16"/>
      <c r="V276" s="16"/>
      <c r="W276" s="16"/>
      <c r="X276" s="16"/>
      <c r="Y276" s="16"/>
      <c r="Z276" s="16"/>
      <c r="AA276" s="16"/>
      <c r="AB276" s="16"/>
      <c r="AC276" s="16"/>
      <c r="AD276" s="16"/>
      <c r="AE276" s="16"/>
      <c r="AF276" s="16"/>
      <c r="AG276" s="16"/>
      <c r="AH276" s="16"/>
      <c r="AI276" s="16"/>
      <c r="AJ276" s="16"/>
      <c r="AK276" s="16"/>
    </row>
    <row r="277" spans="1:37" s="44" customFormat="1" ht="42" customHeight="1" thickBot="1">
      <c r="A277" s="273"/>
      <c r="B277" s="302"/>
      <c r="C277" s="275">
        <f>C270+1</f>
        <v>40</v>
      </c>
      <c r="D277" s="269" t="s">
        <v>727</v>
      </c>
      <c r="E277" s="271" t="s">
        <v>855</v>
      </c>
      <c r="F277" s="5" t="s">
        <v>559</v>
      </c>
      <c r="H277" s="254" t="s">
        <v>626</v>
      </c>
      <c r="I277" s="348" t="s">
        <v>539</v>
      </c>
      <c r="J277" s="203" t="s">
        <v>885</v>
      </c>
      <c r="K277" s="238"/>
      <c r="L277" s="238"/>
      <c r="M277" s="105" t="s">
        <v>30</v>
      </c>
      <c r="N277" s="39"/>
      <c r="O277" s="191"/>
      <c r="P277" s="39"/>
      <c r="R277" s="68"/>
      <c r="S277" s="68"/>
      <c r="T277" s="68"/>
      <c r="U277" s="68"/>
      <c r="V277" s="68"/>
      <c r="W277" s="68"/>
      <c r="X277" s="68"/>
      <c r="Y277" s="68"/>
      <c r="Z277" s="68"/>
      <c r="AA277" s="68"/>
      <c r="AB277" s="68"/>
      <c r="AC277" s="68"/>
      <c r="AD277" s="68"/>
      <c r="AE277" s="68"/>
      <c r="AF277" s="68"/>
      <c r="AG277" s="68"/>
      <c r="AH277" s="68"/>
      <c r="AI277" s="68"/>
      <c r="AJ277" s="68"/>
      <c r="AK277" s="68"/>
    </row>
    <row r="278" spans="1:37" ht="42" customHeight="1" thickBot="1">
      <c r="A278" s="273"/>
      <c r="B278" s="302"/>
      <c r="C278" s="276"/>
      <c r="D278" s="269"/>
      <c r="E278" s="268"/>
      <c r="F278" s="5" t="s">
        <v>554</v>
      </c>
      <c r="H278" s="255"/>
      <c r="I278" s="349"/>
      <c r="J278" s="241"/>
      <c r="K278" s="239"/>
      <c r="L278" s="239"/>
      <c r="M278" s="39" t="s">
        <v>217</v>
      </c>
      <c r="N278" s="39"/>
      <c r="O278" s="191"/>
      <c r="P278" s="39"/>
      <c r="R278" s="16"/>
      <c r="S278" s="16"/>
      <c r="T278" s="16"/>
      <c r="U278" s="16"/>
      <c r="V278" s="16"/>
      <c r="W278" s="16"/>
      <c r="X278" s="16"/>
      <c r="Y278" s="16"/>
      <c r="Z278" s="16"/>
      <c r="AA278" s="16"/>
      <c r="AB278" s="16"/>
      <c r="AC278" s="16"/>
      <c r="AD278" s="16"/>
      <c r="AE278" s="16"/>
      <c r="AF278" s="16"/>
      <c r="AG278" s="16"/>
      <c r="AH278" s="16"/>
      <c r="AI278" s="16"/>
      <c r="AJ278" s="16"/>
      <c r="AK278" s="16"/>
    </row>
    <row r="279" spans="1:37" ht="42" customHeight="1" thickBot="1">
      <c r="A279" s="273"/>
      <c r="B279" s="302"/>
      <c r="C279" s="276"/>
      <c r="D279" s="269" t="s">
        <v>728</v>
      </c>
      <c r="E279" s="267" t="s">
        <v>856</v>
      </c>
      <c r="F279" s="5" t="s">
        <v>555</v>
      </c>
      <c r="H279" s="256"/>
      <c r="I279" s="349"/>
      <c r="J279" s="241"/>
      <c r="K279" s="239"/>
      <c r="L279" s="239"/>
      <c r="M279" s="39"/>
      <c r="N279" s="39"/>
      <c r="O279" s="191"/>
      <c r="P279" s="39"/>
      <c r="R279" s="16"/>
      <c r="S279" s="16"/>
      <c r="T279" s="16"/>
      <c r="U279" s="16"/>
      <c r="V279" s="16"/>
      <c r="W279" s="16"/>
      <c r="X279" s="16"/>
      <c r="Y279" s="16"/>
      <c r="Z279" s="16"/>
      <c r="AA279" s="16"/>
      <c r="AB279" s="16"/>
      <c r="AC279" s="16"/>
      <c r="AD279" s="16"/>
      <c r="AE279" s="16"/>
      <c r="AF279" s="16"/>
      <c r="AG279" s="16"/>
      <c r="AH279" s="16"/>
      <c r="AI279" s="16"/>
      <c r="AJ279" s="16"/>
      <c r="AK279" s="16"/>
    </row>
    <row r="280" spans="1:37" ht="42" customHeight="1" thickBot="1">
      <c r="A280" s="273"/>
      <c r="B280" s="302"/>
      <c r="C280" s="276"/>
      <c r="D280" s="269"/>
      <c r="E280" s="268"/>
      <c r="F280" s="4" t="s">
        <v>556</v>
      </c>
      <c r="H280" s="251" t="s">
        <v>552</v>
      </c>
      <c r="I280" s="349"/>
      <c r="J280" s="241"/>
      <c r="K280" s="239"/>
      <c r="L280" s="239"/>
      <c r="M280" s="39"/>
      <c r="N280" s="39"/>
      <c r="O280" s="191"/>
      <c r="P280" s="39"/>
      <c r="R280" s="16"/>
      <c r="S280" s="16"/>
      <c r="T280" s="16"/>
      <c r="U280" s="16"/>
      <c r="V280" s="16"/>
      <c r="W280" s="16"/>
      <c r="X280" s="16"/>
      <c r="Y280" s="16"/>
      <c r="Z280" s="16"/>
      <c r="AA280" s="16"/>
      <c r="AB280" s="16"/>
      <c r="AC280" s="16"/>
      <c r="AD280" s="16"/>
      <c r="AE280" s="16"/>
      <c r="AF280" s="16"/>
      <c r="AG280" s="16"/>
      <c r="AH280" s="16"/>
      <c r="AI280" s="16"/>
      <c r="AJ280" s="16"/>
      <c r="AK280" s="16"/>
    </row>
    <row r="281" spans="1:37" ht="42" customHeight="1" thickBot="1">
      <c r="A281" s="273"/>
      <c r="B281" s="302"/>
      <c r="C281" s="276"/>
      <c r="D281" s="269" t="s">
        <v>730</v>
      </c>
      <c r="E281" s="267" t="s">
        <v>745</v>
      </c>
      <c r="F281" s="4" t="s">
        <v>557</v>
      </c>
      <c r="H281" s="252"/>
      <c r="I281" s="349"/>
      <c r="J281" s="241"/>
      <c r="K281" s="239"/>
      <c r="L281" s="239"/>
      <c r="M281" s="39"/>
      <c r="N281" s="39"/>
      <c r="O281" s="191"/>
      <c r="P281" s="39"/>
      <c r="R281" s="16"/>
      <c r="S281" s="16"/>
      <c r="T281" s="16"/>
      <c r="U281" s="16"/>
      <c r="V281" s="16"/>
      <c r="W281" s="16"/>
      <c r="X281" s="16"/>
      <c r="Y281" s="16"/>
      <c r="Z281" s="16"/>
      <c r="AA281" s="16"/>
      <c r="AB281" s="16"/>
      <c r="AC281" s="16"/>
      <c r="AD281" s="16"/>
      <c r="AE281" s="16"/>
      <c r="AF281" s="16"/>
      <c r="AG281" s="16"/>
      <c r="AH281" s="16"/>
      <c r="AI281" s="16"/>
      <c r="AJ281" s="16"/>
      <c r="AK281" s="16"/>
    </row>
    <row r="282" spans="1:37" ht="42" customHeight="1" thickBot="1">
      <c r="A282" s="274"/>
      <c r="B282" s="303"/>
      <c r="C282" s="277"/>
      <c r="D282" s="269"/>
      <c r="E282" s="268"/>
      <c r="F282" s="1" t="s">
        <v>558</v>
      </c>
      <c r="H282" s="253"/>
      <c r="I282" s="350"/>
      <c r="J282" s="242"/>
      <c r="K282" s="240"/>
      <c r="L282" s="240"/>
      <c r="M282" s="40"/>
      <c r="N282" s="40"/>
      <c r="O282" s="193"/>
      <c r="P282" s="40"/>
      <c r="R282" s="16"/>
      <c r="S282" s="16"/>
      <c r="T282" s="16"/>
      <c r="U282" s="16"/>
      <c r="V282" s="16"/>
      <c r="W282" s="16"/>
      <c r="X282" s="16"/>
      <c r="Y282" s="16"/>
      <c r="Z282" s="16"/>
      <c r="AA282" s="16"/>
      <c r="AB282" s="16"/>
      <c r="AC282" s="16"/>
      <c r="AD282" s="16"/>
      <c r="AE282" s="16"/>
      <c r="AF282" s="16"/>
      <c r="AG282" s="16"/>
      <c r="AH282" s="16"/>
      <c r="AI282" s="16"/>
      <c r="AJ282" s="16"/>
      <c r="AK282" s="16"/>
    </row>
    <row r="283" spans="1:37" ht="7.95" customHeight="1" thickBot="1">
      <c r="A283" s="28"/>
      <c r="B283" s="27"/>
      <c r="C283" s="32"/>
      <c r="D283" s="30"/>
      <c r="E283" s="208"/>
      <c r="F283" s="29"/>
      <c r="G283" s="29"/>
      <c r="H283" s="29"/>
      <c r="I283" s="59"/>
      <c r="J283" s="207"/>
      <c r="K283" s="211"/>
      <c r="L283" s="211"/>
      <c r="M283" s="29"/>
      <c r="N283" s="29"/>
      <c r="O283" s="195"/>
      <c r="P283" s="29"/>
      <c r="R283" s="16"/>
      <c r="S283" s="16"/>
      <c r="T283" s="16"/>
      <c r="U283" s="16"/>
      <c r="V283" s="16"/>
      <c r="W283" s="16"/>
      <c r="X283" s="16"/>
      <c r="Y283" s="16"/>
      <c r="Z283" s="16"/>
      <c r="AA283" s="16"/>
      <c r="AB283" s="16"/>
      <c r="AC283" s="16"/>
      <c r="AD283" s="16"/>
      <c r="AE283" s="16"/>
      <c r="AF283" s="16"/>
      <c r="AG283" s="16"/>
      <c r="AH283" s="16"/>
      <c r="AI283" s="16"/>
      <c r="AJ283" s="16"/>
      <c r="AK283" s="16"/>
    </row>
    <row r="284" spans="1:37" s="44" customFormat="1" ht="46.95" customHeight="1" thickBot="1">
      <c r="A284" s="292" t="s">
        <v>553</v>
      </c>
      <c r="B284" s="257" t="s">
        <v>500</v>
      </c>
      <c r="C284" s="275">
        <f>C277+1</f>
        <v>41</v>
      </c>
      <c r="D284" s="269" t="s">
        <v>809</v>
      </c>
      <c r="E284" s="278" t="s">
        <v>746</v>
      </c>
      <c r="F284" s="5" t="s">
        <v>559</v>
      </c>
      <c r="H284" s="254" t="s">
        <v>626</v>
      </c>
      <c r="I284" s="348" t="s">
        <v>539</v>
      </c>
      <c r="J284" s="203" t="s">
        <v>874</v>
      </c>
      <c r="K284" s="238"/>
      <c r="L284" s="238"/>
      <c r="M284" s="39" t="s">
        <v>218</v>
      </c>
      <c r="N284" s="39"/>
      <c r="O284" s="192" t="s">
        <v>305</v>
      </c>
      <c r="P284" s="39"/>
      <c r="R284" s="68"/>
      <c r="S284" s="68"/>
      <c r="T284" s="68"/>
      <c r="U284" s="68"/>
      <c r="V284" s="68"/>
      <c r="W284" s="68"/>
      <c r="X284" s="68"/>
      <c r="Y284" s="68"/>
      <c r="Z284" s="68"/>
      <c r="AA284" s="68"/>
      <c r="AB284" s="68"/>
      <c r="AC284" s="68"/>
      <c r="AD284" s="68"/>
      <c r="AE284" s="68"/>
      <c r="AF284" s="68"/>
      <c r="AG284" s="68"/>
      <c r="AH284" s="68"/>
      <c r="AI284" s="68"/>
      <c r="AJ284" s="68"/>
      <c r="AK284" s="68"/>
    </row>
    <row r="285" spans="1:37" ht="42" customHeight="1" thickBot="1">
      <c r="A285" s="293"/>
      <c r="B285" s="258"/>
      <c r="C285" s="276"/>
      <c r="D285" s="270"/>
      <c r="E285" s="279"/>
      <c r="F285" s="5" t="s">
        <v>554</v>
      </c>
      <c r="H285" s="255"/>
      <c r="I285" s="349"/>
      <c r="J285" s="243"/>
      <c r="K285" s="239"/>
      <c r="L285" s="239"/>
      <c r="M285" s="39" t="s">
        <v>219</v>
      </c>
      <c r="N285" s="39"/>
      <c r="O285" s="191"/>
      <c r="P285" s="39"/>
      <c r="R285" s="16"/>
      <c r="S285" s="16"/>
      <c r="T285" s="16"/>
      <c r="U285" s="16"/>
      <c r="V285" s="16"/>
      <c r="W285" s="16"/>
      <c r="X285" s="16"/>
      <c r="Y285" s="16"/>
      <c r="Z285" s="16"/>
      <c r="AA285" s="16"/>
      <c r="AB285" s="16"/>
      <c r="AC285" s="16"/>
      <c r="AD285" s="16"/>
      <c r="AE285" s="16"/>
      <c r="AF285" s="16"/>
      <c r="AG285" s="16"/>
      <c r="AH285" s="16"/>
      <c r="AI285" s="16"/>
      <c r="AJ285" s="16"/>
      <c r="AK285" s="16"/>
    </row>
    <row r="286" spans="1:37" ht="42" customHeight="1" thickBot="1">
      <c r="A286" s="293"/>
      <c r="B286" s="258"/>
      <c r="C286" s="276"/>
      <c r="D286" s="269" t="s">
        <v>318</v>
      </c>
      <c r="E286" s="280" t="s">
        <v>425</v>
      </c>
      <c r="F286" s="5" t="s">
        <v>555</v>
      </c>
      <c r="H286" s="256"/>
      <c r="I286" s="349"/>
      <c r="J286" s="244"/>
      <c r="K286" s="239"/>
      <c r="L286" s="239"/>
      <c r="M286" s="39" t="s">
        <v>220</v>
      </c>
      <c r="N286" s="39"/>
      <c r="O286" s="191"/>
      <c r="P286" s="39"/>
      <c r="R286" s="16"/>
      <c r="S286" s="16"/>
      <c r="T286" s="16"/>
      <c r="U286" s="16"/>
      <c r="V286" s="16"/>
      <c r="W286" s="16"/>
      <c r="X286" s="16"/>
      <c r="Y286" s="16"/>
      <c r="Z286" s="16"/>
      <c r="AA286" s="16"/>
      <c r="AB286" s="16"/>
      <c r="AC286" s="16"/>
      <c r="AD286" s="16"/>
      <c r="AE286" s="16"/>
      <c r="AF286" s="16"/>
      <c r="AG286" s="16"/>
      <c r="AH286" s="16"/>
      <c r="AI286" s="16"/>
      <c r="AJ286" s="16"/>
      <c r="AK286" s="16"/>
    </row>
    <row r="287" spans="1:37" ht="42" customHeight="1" thickBot="1">
      <c r="A287" s="293"/>
      <c r="B287" s="258"/>
      <c r="C287" s="276"/>
      <c r="D287" s="270"/>
      <c r="E287" s="281"/>
      <c r="F287" s="4" t="s">
        <v>556</v>
      </c>
      <c r="H287" s="251" t="s">
        <v>552</v>
      </c>
      <c r="I287" s="349"/>
      <c r="J287" s="244"/>
      <c r="K287" s="239"/>
      <c r="L287" s="239"/>
      <c r="M287" s="39" t="s">
        <v>204</v>
      </c>
      <c r="N287" s="39"/>
      <c r="O287" s="191"/>
      <c r="P287" s="39"/>
      <c r="R287" s="16"/>
      <c r="S287" s="16"/>
      <c r="T287" s="16"/>
      <c r="U287" s="16"/>
      <c r="V287" s="16"/>
      <c r="W287" s="16"/>
      <c r="X287" s="16"/>
      <c r="Y287" s="16"/>
      <c r="Z287" s="16"/>
      <c r="AA287" s="16"/>
      <c r="AB287" s="16"/>
      <c r="AC287" s="16"/>
      <c r="AD287" s="16"/>
      <c r="AE287" s="16"/>
      <c r="AF287" s="16"/>
      <c r="AG287" s="16"/>
      <c r="AH287" s="16"/>
      <c r="AI287" s="16"/>
      <c r="AJ287" s="16"/>
      <c r="AK287" s="16"/>
    </row>
    <row r="288" spans="1:37" ht="42" customHeight="1" thickBot="1">
      <c r="A288" s="293"/>
      <c r="B288" s="258"/>
      <c r="C288" s="276"/>
      <c r="D288" s="269" t="s">
        <v>447</v>
      </c>
      <c r="E288" s="280" t="s">
        <v>747</v>
      </c>
      <c r="F288" s="4" t="s">
        <v>557</v>
      </c>
      <c r="H288" s="252"/>
      <c r="I288" s="349"/>
      <c r="J288" s="244"/>
      <c r="K288" s="239"/>
      <c r="L288" s="239"/>
      <c r="M288" s="39" t="s">
        <v>384</v>
      </c>
      <c r="N288" s="39"/>
      <c r="O288" s="191"/>
      <c r="P288" s="39"/>
      <c r="R288" s="16"/>
      <c r="S288" s="16"/>
      <c r="T288" s="16"/>
      <c r="U288" s="16"/>
      <c r="V288" s="16"/>
      <c r="W288" s="16"/>
      <c r="X288" s="16"/>
      <c r="Y288" s="16"/>
      <c r="Z288" s="16"/>
      <c r="AA288" s="16"/>
      <c r="AB288" s="16"/>
      <c r="AC288" s="16"/>
      <c r="AD288" s="16"/>
      <c r="AE288" s="16"/>
      <c r="AF288" s="16"/>
      <c r="AG288" s="16"/>
      <c r="AH288" s="16"/>
      <c r="AI288" s="16"/>
      <c r="AJ288" s="16"/>
      <c r="AK288" s="16"/>
    </row>
    <row r="289" spans="1:37" ht="42" customHeight="1" thickBot="1">
      <c r="A289" s="293"/>
      <c r="B289" s="259"/>
      <c r="C289" s="277"/>
      <c r="D289" s="270"/>
      <c r="E289" s="284"/>
      <c r="F289" s="1" t="s">
        <v>558</v>
      </c>
      <c r="H289" s="253"/>
      <c r="I289" s="350"/>
      <c r="J289" s="245"/>
      <c r="K289" s="240"/>
      <c r="L289" s="240"/>
      <c r="M289" s="40" t="s">
        <v>255</v>
      </c>
      <c r="N289" s="40"/>
      <c r="O289" s="193"/>
      <c r="P289" s="40"/>
      <c r="R289" s="16"/>
      <c r="S289" s="16"/>
      <c r="T289" s="16"/>
      <c r="U289" s="16"/>
      <c r="V289" s="16"/>
      <c r="W289" s="16"/>
      <c r="X289" s="16"/>
      <c r="Y289" s="16"/>
      <c r="Z289" s="16"/>
      <c r="AA289" s="16"/>
      <c r="AB289" s="16"/>
      <c r="AC289" s="16"/>
      <c r="AD289" s="16"/>
      <c r="AE289" s="16"/>
      <c r="AF289" s="16"/>
      <c r="AG289" s="16"/>
      <c r="AH289" s="16"/>
      <c r="AI289" s="16"/>
      <c r="AJ289" s="16"/>
      <c r="AK289" s="16"/>
    </row>
    <row r="290" spans="1:37" ht="7.95" customHeight="1" thickBot="1">
      <c r="A290" s="293"/>
      <c r="B290" s="259"/>
      <c r="C290" s="32"/>
      <c r="D290" s="30"/>
      <c r="E290" s="208"/>
      <c r="F290" s="29"/>
      <c r="G290" s="29"/>
      <c r="H290" s="29"/>
      <c r="I290" s="59"/>
      <c r="J290" s="207"/>
      <c r="K290" s="211"/>
      <c r="L290" s="211"/>
      <c r="M290" s="29"/>
      <c r="N290" s="29"/>
      <c r="O290" s="195"/>
      <c r="P290" s="29"/>
      <c r="R290" s="16"/>
      <c r="S290" s="16"/>
      <c r="T290" s="16"/>
      <c r="U290" s="16"/>
      <c r="V290" s="16"/>
      <c r="W290" s="16"/>
      <c r="X290" s="16"/>
      <c r="Y290" s="16"/>
      <c r="Z290" s="16"/>
      <c r="AA290" s="16"/>
      <c r="AB290" s="16"/>
      <c r="AC290" s="16"/>
      <c r="AD290" s="16"/>
      <c r="AE290" s="16"/>
      <c r="AF290" s="16"/>
      <c r="AG290" s="16"/>
      <c r="AH290" s="16"/>
      <c r="AI290" s="16"/>
      <c r="AJ290" s="16"/>
      <c r="AK290" s="16"/>
    </row>
    <row r="291" spans="1:37" s="44" customFormat="1" ht="94.95" customHeight="1" thickBot="1">
      <c r="A291" s="293"/>
      <c r="B291" s="259"/>
      <c r="C291" s="275">
        <f>C284+1</f>
        <v>42</v>
      </c>
      <c r="D291" s="269" t="s">
        <v>448</v>
      </c>
      <c r="E291" s="285" t="s">
        <v>865</v>
      </c>
      <c r="F291" s="5" t="s">
        <v>559</v>
      </c>
      <c r="H291" s="254" t="s">
        <v>626</v>
      </c>
      <c r="I291" s="348" t="s">
        <v>539</v>
      </c>
      <c r="J291" s="203" t="s">
        <v>875</v>
      </c>
      <c r="K291" s="238"/>
      <c r="L291" s="238"/>
      <c r="M291" s="39" t="s">
        <v>221</v>
      </c>
      <c r="N291" s="39" t="s">
        <v>207</v>
      </c>
      <c r="O291" s="191"/>
      <c r="P291" s="39"/>
      <c r="R291" s="68"/>
      <c r="S291" s="68"/>
      <c r="T291" s="68"/>
      <c r="U291" s="68"/>
      <c r="V291" s="68"/>
      <c r="W291" s="68"/>
      <c r="X291" s="68"/>
      <c r="Y291" s="68"/>
      <c r="Z291" s="68"/>
      <c r="AA291" s="68"/>
      <c r="AB291" s="68"/>
      <c r="AC291" s="68"/>
      <c r="AD291" s="68"/>
      <c r="AE291" s="68"/>
      <c r="AF291" s="68"/>
      <c r="AG291" s="68"/>
      <c r="AH291" s="68"/>
      <c r="AI291" s="68"/>
      <c r="AJ291" s="68"/>
      <c r="AK291" s="68"/>
    </row>
    <row r="292" spans="1:37" ht="34.200000000000003" customHeight="1" thickBot="1">
      <c r="A292" s="293"/>
      <c r="B292" s="259"/>
      <c r="C292" s="276"/>
      <c r="D292" s="270"/>
      <c r="E292" s="286"/>
      <c r="F292" s="5" t="s">
        <v>554</v>
      </c>
      <c r="H292" s="255"/>
      <c r="I292" s="349"/>
      <c r="J292" s="241"/>
      <c r="K292" s="239"/>
      <c r="L292" s="239"/>
      <c r="M292" s="39" t="s">
        <v>222</v>
      </c>
      <c r="N292" s="39"/>
      <c r="O292" s="191"/>
      <c r="P292" s="39"/>
      <c r="R292" s="16"/>
      <c r="S292" s="16"/>
      <c r="T292" s="16"/>
      <c r="U292" s="16"/>
      <c r="V292" s="16"/>
      <c r="W292" s="16"/>
      <c r="X292" s="16"/>
      <c r="Y292" s="16"/>
      <c r="Z292" s="16"/>
      <c r="AA292" s="16"/>
      <c r="AB292" s="16"/>
      <c r="AC292" s="16"/>
      <c r="AD292" s="16"/>
      <c r="AE292" s="16"/>
      <c r="AF292" s="16"/>
      <c r="AG292" s="16"/>
      <c r="AH292" s="16"/>
      <c r="AI292" s="16"/>
      <c r="AJ292" s="16"/>
      <c r="AK292" s="16"/>
    </row>
    <row r="293" spans="1:37" ht="42" customHeight="1" thickBot="1">
      <c r="A293" s="293"/>
      <c r="B293" s="259"/>
      <c r="C293" s="276"/>
      <c r="D293" s="269" t="s">
        <v>449</v>
      </c>
      <c r="E293" s="287" t="s">
        <v>886</v>
      </c>
      <c r="F293" s="5" t="s">
        <v>555</v>
      </c>
      <c r="H293" s="256"/>
      <c r="I293" s="349"/>
      <c r="J293" s="241"/>
      <c r="K293" s="239"/>
      <c r="L293" s="239"/>
      <c r="M293" s="39" t="s">
        <v>223</v>
      </c>
      <c r="N293" s="39"/>
      <c r="O293" s="191"/>
      <c r="P293" s="39"/>
      <c r="R293" s="16"/>
      <c r="S293" s="16"/>
      <c r="T293" s="16"/>
      <c r="U293" s="16"/>
      <c r="V293" s="16"/>
      <c r="W293" s="16"/>
      <c r="X293" s="16"/>
      <c r="Y293" s="16"/>
      <c r="Z293" s="16"/>
      <c r="AA293" s="16"/>
      <c r="AB293" s="16"/>
      <c r="AC293" s="16"/>
      <c r="AD293" s="16"/>
      <c r="AE293" s="16"/>
      <c r="AF293" s="16"/>
      <c r="AG293" s="16"/>
      <c r="AH293" s="16"/>
      <c r="AI293" s="16"/>
      <c r="AJ293" s="16"/>
      <c r="AK293" s="16"/>
    </row>
    <row r="294" spans="1:37" ht="42" customHeight="1" thickBot="1">
      <c r="A294" s="293"/>
      <c r="B294" s="259"/>
      <c r="C294" s="276"/>
      <c r="D294" s="270"/>
      <c r="E294" s="288"/>
      <c r="F294" s="4" t="s">
        <v>556</v>
      </c>
      <c r="H294" s="251" t="s">
        <v>552</v>
      </c>
      <c r="I294" s="349"/>
      <c r="J294" s="241"/>
      <c r="K294" s="239"/>
      <c r="L294" s="239"/>
      <c r="M294" s="39" t="s">
        <v>224</v>
      </c>
      <c r="N294" s="39"/>
      <c r="O294" s="191"/>
      <c r="P294" s="39"/>
      <c r="R294" s="16"/>
      <c r="S294" s="16"/>
      <c r="T294" s="16"/>
      <c r="U294" s="16"/>
      <c r="V294" s="16"/>
      <c r="W294" s="16"/>
      <c r="X294" s="16"/>
      <c r="Y294" s="16"/>
      <c r="Z294" s="16"/>
      <c r="AA294" s="16"/>
      <c r="AB294" s="16"/>
      <c r="AC294" s="16"/>
      <c r="AD294" s="16"/>
      <c r="AE294" s="16"/>
      <c r="AF294" s="16"/>
      <c r="AG294" s="16"/>
      <c r="AH294" s="16"/>
      <c r="AI294" s="16"/>
      <c r="AJ294" s="16"/>
      <c r="AK294" s="16"/>
    </row>
    <row r="295" spans="1:37" ht="42" customHeight="1" thickBot="1">
      <c r="A295" s="293"/>
      <c r="B295" s="259"/>
      <c r="C295" s="276"/>
      <c r="D295" s="269" t="s">
        <v>476</v>
      </c>
      <c r="E295" s="267" t="s">
        <v>748</v>
      </c>
      <c r="F295" s="4" t="s">
        <v>557</v>
      </c>
      <c r="H295" s="252"/>
      <c r="I295" s="349"/>
      <c r="J295" s="241"/>
      <c r="K295" s="239"/>
      <c r="L295" s="239"/>
      <c r="M295" s="39" t="s">
        <v>204</v>
      </c>
      <c r="N295" s="39"/>
      <c r="O295" s="191"/>
      <c r="P295" s="39"/>
      <c r="R295" s="16"/>
      <c r="S295" s="16"/>
      <c r="T295" s="16"/>
      <c r="U295" s="16"/>
      <c r="V295" s="16"/>
      <c r="W295" s="16"/>
      <c r="X295" s="16"/>
      <c r="Y295" s="16"/>
      <c r="Z295" s="16"/>
      <c r="AA295" s="16"/>
      <c r="AB295" s="16"/>
      <c r="AC295" s="16"/>
      <c r="AD295" s="16"/>
      <c r="AE295" s="16"/>
      <c r="AF295" s="16"/>
      <c r="AG295" s="16"/>
      <c r="AH295" s="16"/>
      <c r="AI295" s="16"/>
      <c r="AJ295" s="16"/>
      <c r="AK295" s="16"/>
    </row>
    <row r="296" spans="1:37" ht="42" customHeight="1" thickBot="1">
      <c r="A296" s="293"/>
      <c r="B296" s="259"/>
      <c r="C296" s="277"/>
      <c r="D296" s="270"/>
      <c r="E296" s="268"/>
      <c r="F296" s="1" t="s">
        <v>558</v>
      </c>
      <c r="H296" s="253"/>
      <c r="I296" s="350"/>
      <c r="J296" s="242"/>
      <c r="K296" s="240"/>
      <c r="L296" s="240"/>
      <c r="M296" s="40" t="s">
        <v>205</v>
      </c>
      <c r="N296" s="40"/>
      <c r="O296" s="193"/>
      <c r="P296" s="40"/>
      <c r="R296" s="16"/>
      <c r="S296" s="16"/>
      <c r="T296" s="16"/>
      <c r="U296" s="16"/>
      <c r="V296" s="16"/>
      <c r="W296" s="16"/>
      <c r="X296" s="16"/>
      <c r="Y296" s="16"/>
      <c r="Z296" s="16"/>
      <c r="AA296" s="16"/>
      <c r="AB296" s="16"/>
      <c r="AC296" s="16"/>
      <c r="AD296" s="16"/>
      <c r="AE296" s="16"/>
      <c r="AF296" s="16"/>
      <c r="AG296" s="16"/>
      <c r="AH296" s="16"/>
      <c r="AI296" s="16"/>
      <c r="AJ296" s="16"/>
      <c r="AK296" s="16"/>
    </row>
    <row r="297" spans="1:37" ht="7.95" customHeight="1" thickBot="1">
      <c r="A297" s="293"/>
      <c r="B297" s="259"/>
      <c r="C297" s="32"/>
      <c r="D297" s="30"/>
      <c r="E297" s="208"/>
      <c r="F297" s="29"/>
      <c r="G297" s="29"/>
      <c r="H297" s="29"/>
      <c r="I297" s="59"/>
      <c r="J297" s="207"/>
      <c r="K297" s="211"/>
      <c r="L297" s="211"/>
      <c r="M297" s="29"/>
      <c r="N297" s="29"/>
      <c r="O297" s="195"/>
      <c r="P297" s="29"/>
      <c r="R297" s="16"/>
      <c r="S297" s="16"/>
      <c r="T297" s="16"/>
      <c r="U297" s="16"/>
      <c r="V297" s="16"/>
      <c r="W297" s="16"/>
      <c r="X297" s="16"/>
      <c r="Y297" s="16"/>
      <c r="Z297" s="16"/>
      <c r="AA297" s="16"/>
      <c r="AB297" s="16"/>
      <c r="AC297" s="16"/>
      <c r="AD297" s="16"/>
      <c r="AE297" s="16"/>
      <c r="AF297" s="16"/>
      <c r="AG297" s="16"/>
      <c r="AH297" s="16"/>
      <c r="AI297" s="16"/>
      <c r="AJ297" s="16"/>
      <c r="AK297" s="16"/>
    </row>
    <row r="298" spans="1:37" s="44" customFormat="1" ht="42" customHeight="1" thickBot="1">
      <c r="A298" s="293"/>
      <c r="B298" s="259"/>
      <c r="C298" s="275">
        <f>C291+1</f>
        <v>43</v>
      </c>
      <c r="D298" s="269" t="s">
        <v>450</v>
      </c>
      <c r="E298" s="278" t="s">
        <v>763</v>
      </c>
      <c r="F298" s="5" t="s">
        <v>559</v>
      </c>
      <c r="H298" s="254" t="s">
        <v>626</v>
      </c>
      <c r="I298" s="348" t="s">
        <v>539</v>
      </c>
      <c r="J298" s="204" t="s">
        <v>863</v>
      </c>
      <c r="K298" s="238"/>
      <c r="L298" s="238"/>
      <c r="M298" s="39" t="s">
        <v>31</v>
      </c>
      <c r="N298" s="39" t="s">
        <v>385</v>
      </c>
      <c r="O298" s="191"/>
      <c r="P298" s="39"/>
      <c r="R298" s="68"/>
      <c r="S298" s="68"/>
      <c r="T298" s="68"/>
      <c r="U298" s="68"/>
      <c r="V298" s="68"/>
      <c r="W298" s="68"/>
      <c r="X298" s="68"/>
      <c r="Y298" s="68"/>
      <c r="Z298" s="68"/>
      <c r="AA298" s="68"/>
      <c r="AB298" s="68"/>
      <c r="AC298" s="68"/>
      <c r="AD298" s="68"/>
      <c r="AE298" s="68"/>
      <c r="AF298" s="68"/>
      <c r="AG298" s="68"/>
      <c r="AH298" s="68"/>
      <c r="AI298" s="68"/>
      <c r="AJ298" s="68"/>
      <c r="AK298" s="68"/>
    </row>
    <row r="299" spans="1:37" ht="42" customHeight="1" thickBot="1">
      <c r="A299" s="293"/>
      <c r="B299" s="259"/>
      <c r="C299" s="276"/>
      <c r="D299" s="270"/>
      <c r="E299" s="279"/>
      <c r="F299" s="5" t="s">
        <v>554</v>
      </c>
      <c r="H299" s="255"/>
      <c r="I299" s="349"/>
      <c r="J299" s="241"/>
      <c r="K299" s="239"/>
      <c r="L299" s="239"/>
      <c r="M299" s="39" t="s">
        <v>225</v>
      </c>
      <c r="N299" s="39" t="s">
        <v>887</v>
      </c>
      <c r="O299" s="191"/>
      <c r="P299" s="39"/>
      <c r="R299" s="16"/>
      <c r="S299" s="16"/>
      <c r="T299" s="16"/>
      <c r="U299" s="16"/>
      <c r="V299" s="16"/>
      <c r="W299" s="16"/>
      <c r="X299" s="16"/>
      <c r="Y299" s="16"/>
      <c r="Z299" s="16"/>
      <c r="AA299" s="16"/>
      <c r="AB299" s="16"/>
      <c r="AC299" s="16"/>
      <c r="AD299" s="16"/>
      <c r="AE299" s="16"/>
      <c r="AF299" s="16"/>
      <c r="AG299" s="16"/>
      <c r="AH299" s="16"/>
      <c r="AI299" s="16"/>
      <c r="AJ299" s="16"/>
      <c r="AK299" s="16"/>
    </row>
    <row r="300" spans="1:37" ht="42" customHeight="1" thickBot="1">
      <c r="A300" s="293"/>
      <c r="B300" s="259"/>
      <c r="C300" s="276"/>
      <c r="D300" s="269" t="s">
        <v>474</v>
      </c>
      <c r="E300" s="280" t="s">
        <v>531</v>
      </c>
      <c r="F300" s="5" t="s">
        <v>555</v>
      </c>
      <c r="H300" s="256"/>
      <c r="I300" s="349"/>
      <c r="J300" s="241"/>
      <c r="K300" s="239"/>
      <c r="L300" s="239"/>
      <c r="M300" s="39" t="s">
        <v>590</v>
      </c>
      <c r="N300" s="39"/>
      <c r="O300" s="191"/>
      <c r="P300" s="39"/>
      <c r="R300" s="16"/>
      <c r="S300" s="16"/>
      <c r="T300" s="16"/>
      <c r="U300" s="16"/>
      <c r="V300" s="16"/>
      <c r="W300" s="16"/>
      <c r="X300" s="16"/>
      <c r="Y300" s="16"/>
      <c r="Z300" s="16"/>
      <c r="AA300" s="16"/>
      <c r="AB300" s="16"/>
      <c r="AC300" s="16"/>
      <c r="AD300" s="16"/>
      <c r="AE300" s="16"/>
      <c r="AF300" s="16"/>
      <c r="AG300" s="16"/>
      <c r="AH300" s="16"/>
      <c r="AI300" s="16"/>
      <c r="AJ300" s="16"/>
      <c r="AK300" s="16"/>
    </row>
    <row r="301" spans="1:37" ht="42" customHeight="1" thickBot="1">
      <c r="A301" s="293"/>
      <c r="B301" s="259"/>
      <c r="C301" s="276"/>
      <c r="D301" s="270"/>
      <c r="E301" s="281"/>
      <c r="F301" s="4" t="s">
        <v>556</v>
      </c>
      <c r="H301" s="251" t="s">
        <v>552</v>
      </c>
      <c r="I301" s="349"/>
      <c r="J301" s="241"/>
      <c r="K301" s="239"/>
      <c r="L301" s="239"/>
      <c r="M301" s="39" t="s">
        <v>32</v>
      </c>
      <c r="N301" s="39"/>
      <c r="O301" s="191"/>
      <c r="P301" s="39"/>
      <c r="R301" s="16"/>
      <c r="S301" s="16"/>
      <c r="T301" s="16"/>
      <c r="U301" s="16"/>
      <c r="V301" s="16"/>
      <c r="W301" s="16"/>
      <c r="X301" s="16"/>
      <c r="Y301" s="16"/>
      <c r="Z301" s="16"/>
      <c r="AA301" s="16"/>
      <c r="AB301" s="16"/>
      <c r="AC301" s="16"/>
      <c r="AD301" s="16"/>
      <c r="AE301" s="16"/>
      <c r="AF301" s="16"/>
      <c r="AG301" s="16"/>
      <c r="AH301" s="16"/>
      <c r="AI301" s="16"/>
      <c r="AJ301" s="16"/>
      <c r="AK301" s="16"/>
    </row>
    <row r="302" spans="1:37" ht="42" customHeight="1" thickBot="1">
      <c r="A302" s="293"/>
      <c r="B302" s="259"/>
      <c r="C302" s="276"/>
      <c r="D302" s="269" t="s">
        <v>475</v>
      </c>
      <c r="E302" s="280" t="s">
        <v>750</v>
      </c>
      <c r="F302" s="4" t="s">
        <v>557</v>
      </c>
      <c r="H302" s="252"/>
      <c r="I302" s="349"/>
      <c r="J302" s="241"/>
      <c r="K302" s="239"/>
      <c r="L302" s="239"/>
      <c r="M302" s="39" t="s">
        <v>219</v>
      </c>
      <c r="N302" s="39"/>
      <c r="O302" s="191"/>
      <c r="P302" s="39"/>
      <c r="R302" s="16"/>
      <c r="S302" s="16"/>
      <c r="T302" s="16"/>
      <c r="U302" s="16"/>
      <c r="V302" s="16"/>
      <c r="W302" s="16"/>
      <c r="X302" s="16"/>
      <c r="Y302" s="16"/>
      <c r="Z302" s="16"/>
      <c r="AA302" s="16"/>
      <c r="AB302" s="16"/>
      <c r="AC302" s="16"/>
      <c r="AD302" s="16"/>
      <c r="AE302" s="16"/>
      <c r="AF302" s="16"/>
      <c r="AG302" s="16"/>
      <c r="AH302" s="16"/>
      <c r="AI302" s="16"/>
      <c r="AJ302" s="16"/>
      <c r="AK302" s="16"/>
    </row>
    <row r="303" spans="1:37" ht="42" customHeight="1" thickBot="1">
      <c r="A303" s="293"/>
      <c r="B303" s="260"/>
      <c r="C303" s="277"/>
      <c r="D303" s="270"/>
      <c r="E303" s="284"/>
      <c r="F303" s="1" t="s">
        <v>558</v>
      </c>
      <c r="H303" s="253"/>
      <c r="I303" s="350"/>
      <c r="J303" s="242"/>
      <c r="K303" s="240"/>
      <c r="L303" s="240"/>
      <c r="M303" s="40" t="s">
        <v>226</v>
      </c>
      <c r="N303" s="40"/>
      <c r="O303" s="193"/>
      <c r="P303" s="40"/>
      <c r="R303" s="16"/>
      <c r="S303" s="16"/>
      <c r="T303" s="16"/>
      <c r="U303" s="16"/>
      <c r="V303" s="16"/>
      <c r="W303" s="16"/>
      <c r="X303" s="16"/>
      <c r="Y303" s="16"/>
      <c r="Z303" s="16"/>
      <c r="AA303" s="16"/>
      <c r="AB303" s="16"/>
      <c r="AC303" s="16"/>
      <c r="AD303" s="16"/>
      <c r="AE303" s="16"/>
      <c r="AF303" s="16"/>
      <c r="AG303" s="16"/>
      <c r="AH303" s="16"/>
      <c r="AI303" s="16"/>
      <c r="AJ303" s="16"/>
      <c r="AK303" s="16"/>
    </row>
    <row r="304" spans="1:37" ht="7.95" customHeight="1" thickBot="1">
      <c r="A304" s="293"/>
      <c r="B304" s="34"/>
      <c r="C304" s="32"/>
      <c r="D304" s="30"/>
      <c r="E304" s="208"/>
      <c r="F304" s="29"/>
      <c r="G304" s="29"/>
      <c r="H304" s="29"/>
      <c r="I304" s="59"/>
      <c r="J304" s="207"/>
      <c r="K304" s="211"/>
      <c r="L304" s="211"/>
      <c r="M304" s="29"/>
      <c r="N304" s="29"/>
      <c r="O304" s="195"/>
      <c r="P304" s="29"/>
      <c r="R304" s="16"/>
      <c r="S304" s="16"/>
      <c r="T304" s="16"/>
      <c r="U304" s="16"/>
      <c r="V304" s="16"/>
      <c r="W304" s="16"/>
      <c r="X304" s="16"/>
      <c r="Y304" s="16"/>
      <c r="Z304" s="16"/>
      <c r="AA304" s="16"/>
      <c r="AB304" s="16"/>
      <c r="AC304" s="16"/>
      <c r="AD304" s="16"/>
      <c r="AE304" s="16"/>
      <c r="AF304" s="16"/>
      <c r="AG304" s="16"/>
      <c r="AH304" s="16"/>
      <c r="AI304" s="16"/>
      <c r="AJ304" s="16"/>
      <c r="AK304" s="16"/>
    </row>
    <row r="305" spans="1:37" s="44" customFormat="1" ht="42" customHeight="1" thickBot="1">
      <c r="A305" s="293"/>
      <c r="B305" s="257" t="s">
        <v>499</v>
      </c>
      <c r="C305" s="275">
        <f>C298+1</f>
        <v>44</v>
      </c>
      <c r="D305" s="269" t="s">
        <v>408</v>
      </c>
      <c r="E305" s="271" t="s">
        <v>564</v>
      </c>
      <c r="F305" s="5" t="s">
        <v>559</v>
      </c>
      <c r="H305" s="254" t="s">
        <v>626</v>
      </c>
      <c r="I305" s="348" t="s">
        <v>539</v>
      </c>
      <c r="J305" s="203" t="s">
        <v>812</v>
      </c>
      <c r="K305" s="238"/>
      <c r="L305" s="238"/>
      <c r="M305" s="39" t="s">
        <v>33</v>
      </c>
      <c r="N305" s="39"/>
      <c r="O305" s="191"/>
      <c r="P305" s="39"/>
      <c r="R305" s="68"/>
      <c r="S305" s="68"/>
      <c r="T305" s="68"/>
      <c r="U305" s="68"/>
      <c r="V305" s="68"/>
      <c r="W305" s="68"/>
      <c r="X305" s="68"/>
      <c r="Y305" s="68"/>
      <c r="Z305" s="68"/>
      <c r="AA305" s="68"/>
      <c r="AB305" s="68"/>
      <c r="AC305" s="68"/>
      <c r="AD305" s="68"/>
      <c r="AE305" s="68"/>
      <c r="AF305" s="68"/>
      <c r="AG305" s="68"/>
      <c r="AH305" s="68"/>
      <c r="AI305" s="68"/>
      <c r="AJ305" s="68"/>
      <c r="AK305" s="68"/>
    </row>
    <row r="306" spans="1:37" ht="42" customHeight="1" thickBot="1">
      <c r="A306" s="293"/>
      <c r="B306" s="258"/>
      <c r="C306" s="276"/>
      <c r="D306" s="270"/>
      <c r="E306" s="268"/>
      <c r="F306" s="5" t="s">
        <v>554</v>
      </c>
      <c r="H306" s="255"/>
      <c r="I306" s="349"/>
      <c r="J306" s="241"/>
      <c r="K306" s="239"/>
      <c r="L306" s="239"/>
      <c r="M306" s="39" t="s">
        <v>130</v>
      </c>
      <c r="N306" s="39"/>
      <c r="O306" s="191"/>
      <c r="P306" s="39"/>
      <c r="R306" s="16"/>
      <c r="S306" s="16"/>
      <c r="T306" s="16"/>
      <c r="U306" s="16"/>
      <c r="V306" s="16"/>
      <c r="W306" s="16"/>
      <c r="X306" s="16"/>
      <c r="Y306" s="16"/>
      <c r="Z306" s="16"/>
      <c r="AA306" s="16"/>
      <c r="AB306" s="16"/>
      <c r="AC306" s="16"/>
      <c r="AD306" s="16"/>
      <c r="AE306" s="16"/>
      <c r="AF306" s="16"/>
      <c r="AG306" s="16"/>
      <c r="AH306" s="16"/>
      <c r="AI306" s="16"/>
      <c r="AJ306" s="16"/>
      <c r="AK306" s="16"/>
    </row>
    <row r="307" spans="1:37" ht="42" customHeight="1" thickBot="1">
      <c r="A307" s="293"/>
      <c r="B307" s="258"/>
      <c r="C307" s="276"/>
      <c r="D307" s="269" t="s">
        <v>421</v>
      </c>
      <c r="E307" s="267" t="s">
        <v>751</v>
      </c>
      <c r="F307" s="5" t="s">
        <v>555</v>
      </c>
      <c r="H307" s="256"/>
      <c r="I307" s="349"/>
      <c r="J307" s="241"/>
      <c r="K307" s="239"/>
      <c r="L307" s="239"/>
      <c r="M307" s="39" t="s">
        <v>131</v>
      </c>
      <c r="N307" s="39"/>
      <c r="O307" s="191"/>
      <c r="P307" s="39"/>
      <c r="R307" s="16"/>
      <c r="S307" s="16"/>
      <c r="T307" s="16"/>
      <c r="U307" s="16"/>
      <c r="V307" s="16"/>
      <c r="W307" s="16"/>
      <c r="X307" s="16"/>
      <c r="Y307" s="16"/>
      <c r="Z307" s="16"/>
      <c r="AA307" s="16"/>
      <c r="AB307" s="16"/>
      <c r="AC307" s="16"/>
      <c r="AD307" s="16"/>
      <c r="AE307" s="16"/>
      <c r="AF307" s="16"/>
      <c r="AG307" s="16"/>
      <c r="AH307" s="16"/>
      <c r="AI307" s="16"/>
      <c r="AJ307" s="16"/>
      <c r="AK307" s="16"/>
    </row>
    <row r="308" spans="1:37" ht="42" customHeight="1" thickBot="1">
      <c r="A308" s="293"/>
      <c r="B308" s="258"/>
      <c r="C308" s="276"/>
      <c r="D308" s="270"/>
      <c r="E308" s="268"/>
      <c r="F308" s="4" t="s">
        <v>556</v>
      </c>
      <c r="H308" s="251" t="s">
        <v>552</v>
      </c>
      <c r="I308" s="349"/>
      <c r="J308" s="241"/>
      <c r="K308" s="239"/>
      <c r="L308" s="239"/>
      <c r="M308" s="39" t="s">
        <v>132</v>
      </c>
      <c r="N308" s="39"/>
      <c r="O308" s="191"/>
      <c r="P308" s="39"/>
      <c r="R308" s="16"/>
      <c r="S308" s="16"/>
      <c r="T308" s="16"/>
      <c r="U308" s="16"/>
      <c r="V308" s="16"/>
      <c r="W308" s="16"/>
      <c r="X308" s="16"/>
      <c r="Y308" s="16"/>
      <c r="Z308" s="16"/>
      <c r="AA308" s="16"/>
      <c r="AB308" s="16"/>
      <c r="AC308" s="16"/>
      <c r="AD308" s="16"/>
      <c r="AE308" s="16"/>
      <c r="AF308" s="16"/>
      <c r="AG308" s="16"/>
      <c r="AH308" s="16"/>
      <c r="AI308" s="16"/>
      <c r="AJ308" s="16"/>
      <c r="AK308" s="16"/>
    </row>
    <row r="309" spans="1:37" ht="42" customHeight="1" thickBot="1">
      <c r="A309" s="293"/>
      <c r="B309" s="258"/>
      <c r="C309" s="276"/>
      <c r="D309" s="269" t="s">
        <v>422</v>
      </c>
      <c r="E309" s="267" t="s">
        <v>752</v>
      </c>
      <c r="F309" s="4" t="s">
        <v>557</v>
      </c>
      <c r="H309" s="252"/>
      <c r="I309" s="349"/>
      <c r="J309" s="241"/>
      <c r="K309" s="239"/>
      <c r="L309" s="239"/>
      <c r="M309" s="39" t="s">
        <v>386</v>
      </c>
      <c r="N309" s="39"/>
      <c r="O309" s="191"/>
      <c r="P309" s="39"/>
      <c r="R309" s="16"/>
      <c r="S309" s="16"/>
      <c r="T309" s="16"/>
      <c r="U309" s="16"/>
      <c r="V309" s="16"/>
      <c r="W309" s="16"/>
      <c r="X309" s="16"/>
      <c r="Y309" s="16"/>
      <c r="Z309" s="16"/>
      <c r="AA309" s="16"/>
      <c r="AB309" s="16"/>
      <c r="AC309" s="16"/>
      <c r="AD309" s="16"/>
      <c r="AE309" s="16"/>
      <c r="AF309" s="16"/>
      <c r="AG309" s="16"/>
      <c r="AH309" s="16"/>
      <c r="AI309" s="16"/>
      <c r="AJ309" s="16"/>
      <c r="AK309" s="16"/>
    </row>
    <row r="310" spans="1:37" ht="42" customHeight="1" thickBot="1">
      <c r="A310" s="293"/>
      <c r="B310" s="259"/>
      <c r="C310" s="277"/>
      <c r="D310" s="270"/>
      <c r="E310" s="268"/>
      <c r="F310" s="1" t="s">
        <v>558</v>
      </c>
      <c r="H310" s="253"/>
      <c r="I310" s="350"/>
      <c r="J310" s="242"/>
      <c r="K310" s="240"/>
      <c r="L310" s="240"/>
      <c r="M310" s="40" t="s">
        <v>387</v>
      </c>
      <c r="N310" s="40"/>
      <c r="O310" s="193"/>
      <c r="P310" s="40"/>
      <c r="R310" s="16"/>
      <c r="S310" s="16"/>
      <c r="T310" s="16"/>
      <c r="U310" s="16"/>
      <c r="V310" s="16"/>
      <c r="W310" s="16"/>
      <c r="X310" s="16"/>
      <c r="Y310" s="16"/>
      <c r="Z310" s="16"/>
      <c r="AA310" s="16"/>
      <c r="AB310" s="16"/>
      <c r="AC310" s="16"/>
      <c r="AD310" s="16"/>
      <c r="AE310" s="16"/>
      <c r="AF310" s="16"/>
      <c r="AG310" s="16"/>
      <c r="AH310" s="16"/>
      <c r="AI310" s="16"/>
      <c r="AJ310" s="16"/>
      <c r="AK310" s="16"/>
    </row>
    <row r="311" spans="1:37" ht="7.95" customHeight="1" thickBot="1">
      <c r="A311" s="293"/>
      <c r="B311" s="259"/>
      <c r="C311" s="32"/>
      <c r="D311" s="30"/>
      <c r="E311" s="208"/>
      <c r="F311" s="29"/>
      <c r="G311" s="29"/>
      <c r="H311" s="29"/>
      <c r="I311" s="59"/>
      <c r="J311" s="207"/>
      <c r="K311" s="211"/>
      <c r="L311" s="211"/>
      <c r="M311" s="29"/>
      <c r="N311" s="29"/>
      <c r="O311" s="195"/>
      <c r="P311" s="29"/>
      <c r="R311" s="16"/>
      <c r="S311" s="16"/>
      <c r="T311" s="16"/>
      <c r="U311" s="16"/>
      <c r="V311" s="16"/>
      <c r="W311" s="16"/>
      <c r="X311" s="16"/>
      <c r="Y311" s="16"/>
      <c r="Z311" s="16"/>
      <c r="AA311" s="16"/>
      <c r="AB311" s="16"/>
      <c r="AC311" s="16"/>
      <c r="AD311" s="16"/>
      <c r="AE311" s="16"/>
      <c r="AF311" s="16"/>
      <c r="AG311" s="16"/>
      <c r="AH311" s="16"/>
      <c r="AI311" s="16"/>
      <c r="AJ311" s="16"/>
      <c r="AK311" s="16"/>
    </row>
    <row r="312" spans="1:37" s="44" customFormat="1" ht="42" customHeight="1" thickBot="1">
      <c r="A312" s="293"/>
      <c r="B312" s="259"/>
      <c r="C312" s="275">
        <f>C305+1</f>
        <v>45</v>
      </c>
      <c r="D312" s="269" t="s">
        <v>409</v>
      </c>
      <c r="E312" s="278" t="s">
        <v>753</v>
      </c>
      <c r="F312" s="5" t="s">
        <v>559</v>
      </c>
      <c r="H312" s="254" t="s">
        <v>626</v>
      </c>
      <c r="I312" s="348" t="s">
        <v>539</v>
      </c>
      <c r="J312" s="203" t="s">
        <v>824</v>
      </c>
      <c r="K312" s="238"/>
      <c r="L312" s="238"/>
      <c r="M312" s="39" t="s">
        <v>133</v>
      </c>
      <c r="N312" s="39"/>
      <c r="O312" s="191"/>
      <c r="P312" s="39"/>
      <c r="R312" s="68"/>
      <c r="S312" s="68"/>
      <c r="T312" s="68"/>
      <c r="U312" s="68"/>
      <c r="V312" s="68"/>
      <c r="W312" s="68"/>
      <c r="X312" s="68"/>
      <c r="Y312" s="68"/>
      <c r="Z312" s="68"/>
      <c r="AA312" s="68"/>
      <c r="AB312" s="68"/>
      <c r="AC312" s="68"/>
      <c r="AD312" s="68"/>
      <c r="AE312" s="68"/>
      <c r="AF312" s="68"/>
      <c r="AG312" s="68"/>
      <c r="AH312" s="68"/>
      <c r="AI312" s="68"/>
      <c r="AJ312" s="68"/>
      <c r="AK312" s="68"/>
    </row>
    <row r="313" spans="1:37" ht="42" customHeight="1" thickBot="1">
      <c r="A313" s="293"/>
      <c r="B313" s="259"/>
      <c r="C313" s="276"/>
      <c r="D313" s="270"/>
      <c r="E313" s="279"/>
      <c r="F313" s="5" t="s">
        <v>554</v>
      </c>
      <c r="H313" s="255"/>
      <c r="I313" s="349"/>
      <c r="J313" s="243"/>
      <c r="K313" s="239"/>
      <c r="L313" s="239"/>
      <c r="M313" s="39" t="s">
        <v>34</v>
      </c>
      <c r="N313" s="39"/>
      <c r="O313" s="191"/>
      <c r="P313" s="39"/>
      <c r="R313" s="16"/>
      <c r="S313" s="16"/>
      <c r="T313" s="16"/>
      <c r="U313" s="16"/>
      <c r="V313" s="16"/>
      <c r="W313" s="16"/>
      <c r="X313" s="16"/>
      <c r="Y313" s="16"/>
      <c r="Z313" s="16"/>
      <c r="AA313" s="16"/>
      <c r="AB313" s="16"/>
      <c r="AC313" s="16"/>
      <c r="AD313" s="16"/>
      <c r="AE313" s="16"/>
      <c r="AF313" s="16"/>
      <c r="AG313" s="16"/>
      <c r="AH313" s="16"/>
      <c r="AI313" s="16"/>
      <c r="AJ313" s="16"/>
      <c r="AK313" s="16"/>
    </row>
    <row r="314" spans="1:37" ht="42" customHeight="1" thickBot="1">
      <c r="A314" s="293"/>
      <c r="B314" s="259"/>
      <c r="C314" s="276"/>
      <c r="D314" s="269" t="s">
        <v>423</v>
      </c>
      <c r="E314" s="280" t="s">
        <v>754</v>
      </c>
      <c r="F314" s="5" t="s">
        <v>555</v>
      </c>
      <c r="H314" s="256"/>
      <c r="I314" s="349"/>
      <c r="J314" s="244"/>
      <c r="K314" s="239"/>
      <c r="L314" s="239"/>
      <c r="M314" s="39" t="s">
        <v>35</v>
      </c>
      <c r="N314" s="39"/>
      <c r="O314" s="191"/>
      <c r="P314" s="39"/>
      <c r="R314" s="16"/>
      <c r="S314" s="16"/>
      <c r="T314" s="16"/>
      <c r="U314" s="16"/>
      <c r="V314" s="16"/>
      <c r="W314" s="16"/>
      <c r="X314" s="16"/>
      <c r="Y314" s="16"/>
      <c r="Z314" s="16"/>
      <c r="AA314" s="16"/>
      <c r="AB314" s="16"/>
      <c r="AC314" s="16"/>
      <c r="AD314" s="16"/>
      <c r="AE314" s="16"/>
      <c r="AF314" s="16"/>
      <c r="AG314" s="16"/>
      <c r="AH314" s="16"/>
      <c r="AI314" s="16"/>
      <c r="AJ314" s="16"/>
      <c r="AK314" s="16"/>
    </row>
    <row r="315" spans="1:37" ht="42" customHeight="1" thickBot="1">
      <c r="A315" s="293"/>
      <c r="B315" s="259"/>
      <c r="C315" s="276"/>
      <c r="D315" s="270"/>
      <c r="E315" s="281"/>
      <c r="F315" s="4" t="s">
        <v>556</v>
      </c>
      <c r="H315" s="251" t="s">
        <v>552</v>
      </c>
      <c r="I315" s="349"/>
      <c r="J315" s="244"/>
      <c r="K315" s="239"/>
      <c r="L315" s="239"/>
      <c r="M315" s="39" t="s">
        <v>388</v>
      </c>
      <c r="N315" s="39"/>
      <c r="O315" s="191"/>
      <c r="P315" s="39"/>
      <c r="R315" s="16"/>
      <c r="S315" s="16"/>
      <c r="T315" s="16"/>
      <c r="U315" s="16"/>
      <c r="V315" s="16"/>
      <c r="W315" s="16"/>
      <c r="X315" s="16"/>
      <c r="Y315" s="16"/>
      <c r="Z315" s="16"/>
      <c r="AA315" s="16"/>
      <c r="AB315" s="16"/>
      <c r="AC315" s="16"/>
      <c r="AD315" s="16"/>
      <c r="AE315" s="16"/>
      <c r="AF315" s="16"/>
      <c r="AG315" s="16"/>
      <c r="AH315" s="16"/>
      <c r="AI315" s="16"/>
      <c r="AJ315" s="16"/>
      <c r="AK315" s="16"/>
    </row>
    <row r="316" spans="1:37" ht="42" customHeight="1" thickBot="1">
      <c r="A316" s="293"/>
      <c r="B316" s="259"/>
      <c r="C316" s="276"/>
      <c r="D316" s="269" t="s">
        <v>424</v>
      </c>
      <c r="E316" s="280" t="s">
        <v>773</v>
      </c>
      <c r="F316" s="4" t="s">
        <v>557</v>
      </c>
      <c r="H316" s="252"/>
      <c r="I316" s="349"/>
      <c r="J316" s="244"/>
      <c r="K316" s="239"/>
      <c r="L316" s="239"/>
      <c r="M316" s="39" t="s">
        <v>438</v>
      </c>
      <c r="N316" s="39"/>
      <c r="O316" s="191"/>
      <c r="P316" s="39"/>
      <c r="R316" s="16"/>
      <c r="S316" s="16"/>
      <c r="T316" s="16"/>
      <c r="U316" s="16"/>
      <c r="V316" s="16"/>
      <c r="W316" s="16"/>
      <c r="X316" s="16"/>
      <c r="Y316" s="16"/>
      <c r="Z316" s="16"/>
      <c r="AA316" s="16"/>
      <c r="AB316" s="16"/>
      <c r="AC316" s="16"/>
      <c r="AD316" s="16"/>
      <c r="AE316" s="16"/>
      <c r="AF316" s="16"/>
      <c r="AG316" s="16"/>
      <c r="AH316" s="16"/>
      <c r="AI316" s="16"/>
      <c r="AJ316" s="16"/>
      <c r="AK316" s="16"/>
    </row>
    <row r="317" spans="1:37" ht="42" customHeight="1" thickBot="1">
      <c r="A317" s="293"/>
      <c r="B317" s="259"/>
      <c r="C317" s="277"/>
      <c r="D317" s="270"/>
      <c r="E317" s="284"/>
      <c r="F317" s="1" t="s">
        <v>558</v>
      </c>
      <c r="H317" s="253"/>
      <c r="I317" s="350"/>
      <c r="J317" s="245"/>
      <c r="K317" s="240"/>
      <c r="L317" s="240"/>
      <c r="M317" s="40"/>
      <c r="N317" s="40"/>
      <c r="O317" s="193"/>
      <c r="P317" s="40"/>
      <c r="R317" s="16"/>
      <c r="S317" s="16"/>
      <c r="T317" s="16"/>
      <c r="U317" s="16"/>
      <c r="V317" s="16"/>
      <c r="W317" s="16"/>
      <c r="X317" s="16"/>
      <c r="Y317" s="16"/>
      <c r="Z317" s="16"/>
      <c r="AA317" s="16"/>
      <c r="AB317" s="16"/>
      <c r="AC317" s="16"/>
      <c r="AD317" s="16"/>
      <c r="AE317" s="16"/>
      <c r="AF317" s="16"/>
      <c r="AG317" s="16"/>
      <c r="AH317" s="16"/>
      <c r="AI317" s="16"/>
      <c r="AJ317" s="16"/>
      <c r="AK317" s="16"/>
    </row>
    <row r="318" spans="1:37" ht="7.95" customHeight="1" thickBot="1">
      <c r="A318" s="293"/>
      <c r="B318" s="259"/>
      <c r="C318" s="32"/>
      <c r="D318" s="30"/>
      <c r="E318" s="208"/>
      <c r="F318" s="29"/>
      <c r="G318" s="29"/>
      <c r="H318" s="29"/>
      <c r="I318" s="59"/>
      <c r="J318" s="207"/>
      <c r="K318" s="211"/>
      <c r="L318" s="211"/>
      <c r="M318" s="29"/>
      <c r="N318" s="29"/>
      <c r="O318" s="195"/>
      <c r="P318" s="29"/>
      <c r="R318" s="16"/>
      <c r="S318" s="16"/>
      <c r="T318" s="16"/>
      <c r="U318" s="16"/>
      <c r="V318" s="16"/>
      <c r="W318" s="16"/>
      <c r="X318" s="16"/>
      <c r="Y318" s="16"/>
      <c r="Z318" s="16"/>
      <c r="AA318" s="16"/>
      <c r="AB318" s="16"/>
      <c r="AC318" s="16"/>
      <c r="AD318" s="16"/>
      <c r="AE318" s="16"/>
      <c r="AF318" s="16"/>
      <c r="AG318" s="16"/>
      <c r="AH318" s="16"/>
      <c r="AI318" s="16"/>
      <c r="AJ318" s="16"/>
      <c r="AK318" s="16"/>
    </row>
    <row r="319" spans="1:37" s="44" customFormat="1" ht="42" customHeight="1" thickBot="1">
      <c r="A319" s="293"/>
      <c r="B319" s="259"/>
      <c r="C319" s="275">
        <f>C312+1</f>
        <v>46</v>
      </c>
      <c r="D319" s="269" t="s">
        <v>774</v>
      </c>
      <c r="E319" s="271" t="s">
        <v>755</v>
      </c>
      <c r="F319" s="5" t="s">
        <v>559</v>
      </c>
      <c r="H319" s="254" t="s">
        <v>626</v>
      </c>
      <c r="I319" s="348" t="s">
        <v>539</v>
      </c>
      <c r="J319" s="203" t="s">
        <v>813</v>
      </c>
      <c r="K319" s="238"/>
      <c r="L319" s="238"/>
      <c r="M319" s="39" t="s">
        <v>134</v>
      </c>
      <c r="N319" s="39"/>
      <c r="O319" s="191"/>
      <c r="P319" s="39"/>
      <c r="R319" s="68"/>
      <c r="S319" s="68"/>
      <c r="T319" s="68"/>
      <c r="U319" s="68"/>
      <c r="V319" s="68"/>
      <c r="W319" s="68"/>
      <c r="X319" s="68"/>
      <c r="Y319" s="68"/>
      <c r="Z319" s="68"/>
      <c r="AA319" s="68"/>
      <c r="AB319" s="68"/>
      <c r="AC319" s="68"/>
      <c r="AD319" s="68"/>
      <c r="AE319" s="68"/>
      <c r="AF319" s="68"/>
      <c r="AG319" s="68"/>
      <c r="AH319" s="68"/>
      <c r="AI319" s="68"/>
      <c r="AJ319" s="68"/>
      <c r="AK319" s="68"/>
    </row>
    <row r="320" spans="1:37" ht="42" customHeight="1" thickBot="1">
      <c r="A320" s="293"/>
      <c r="B320" s="259"/>
      <c r="C320" s="276"/>
      <c r="D320" s="270"/>
      <c r="E320" s="268"/>
      <c r="F320" s="5" t="s">
        <v>554</v>
      </c>
      <c r="H320" s="255"/>
      <c r="I320" s="349"/>
      <c r="J320" s="241"/>
      <c r="K320" s="239"/>
      <c r="L320" s="239"/>
      <c r="M320" s="39" t="s">
        <v>135</v>
      </c>
      <c r="N320" s="39"/>
      <c r="O320" s="191"/>
      <c r="P320" s="39"/>
      <c r="R320" s="16"/>
      <c r="S320" s="16"/>
      <c r="T320" s="16"/>
      <c r="U320" s="16"/>
      <c r="V320" s="16"/>
      <c r="W320" s="16"/>
      <c r="X320" s="16"/>
      <c r="Y320" s="16"/>
      <c r="Z320" s="16"/>
      <c r="AA320" s="16"/>
      <c r="AB320" s="16"/>
      <c r="AC320" s="16"/>
      <c r="AD320" s="16"/>
      <c r="AE320" s="16"/>
      <c r="AF320" s="16"/>
      <c r="AG320" s="16"/>
      <c r="AH320" s="16"/>
      <c r="AI320" s="16"/>
      <c r="AJ320" s="16"/>
      <c r="AK320" s="16"/>
    </row>
    <row r="321" spans="1:37" ht="42" customHeight="1" thickBot="1">
      <c r="A321" s="293"/>
      <c r="B321" s="259"/>
      <c r="C321" s="276"/>
      <c r="D321" s="269" t="s">
        <v>756</v>
      </c>
      <c r="E321" s="267" t="s">
        <v>757</v>
      </c>
      <c r="F321" s="5" t="s">
        <v>555</v>
      </c>
      <c r="H321" s="256"/>
      <c r="I321" s="349"/>
      <c r="J321" s="241"/>
      <c r="K321" s="239"/>
      <c r="L321" s="239"/>
      <c r="M321" s="39"/>
      <c r="N321" s="39"/>
      <c r="O321" s="191"/>
      <c r="P321" s="39"/>
      <c r="R321" s="16"/>
      <c r="S321" s="16"/>
      <c r="T321" s="16"/>
      <c r="U321" s="16"/>
      <c r="V321" s="16"/>
      <c r="W321" s="16"/>
      <c r="X321" s="16"/>
      <c r="Y321" s="16"/>
      <c r="Z321" s="16"/>
      <c r="AA321" s="16"/>
      <c r="AB321" s="16"/>
      <c r="AC321" s="16"/>
      <c r="AD321" s="16"/>
      <c r="AE321" s="16"/>
      <c r="AF321" s="16"/>
      <c r="AG321" s="16"/>
      <c r="AH321" s="16"/>
      <c r="AI321" s="16"/>
      <c r="AJ321" s="16"/>
      <c r="AK321" s="16"/>
    </row>
    <row r="322" spans="1:37" ht="42" customHeight="1" thickBot="1">
      <c r="A322" s="293"/>
      <c r="B322" s="259"/>
      <c r="C322" s="276"/>
      <c r="D322" s="270"/>
      <c r="E322" s="268"/>
      <c r="F322" s="4" t="s">
        <v>556</v>
      </c>
      <c r="H322" s="251" t="s">
        <v>552</v>
      </c>
      <c r="I322" s="349"/>
      <c r="J322" s="241"/>
      <c r="K322" s="239"/>
      <c r="L322" s="239"/>
      <c r="M322" s="39"/>
      <c r="N322" s="39"/>
      <c r="O322" s="191"/>
      <c r="P322" s="39"/>
      <c r="R322" s="16"/>
      <c r="S322" s="16"/>
      <c r="T322" s="16"/>
      <c r="U322" s="16"/>
      <c r="V322" s="16"/>
      <c r="W322" s="16"/>
      <c r="X322" s="16"/>
      <c r="Y322" s="16"/>
      <c r="Z322" s="16"/>
      <c r="AA322" s="16"/>
      <c r="AB322" s="16"/>
      <c r="AC322" s="16"/>
      <c r="AD322" s="16"/>
      <c r="AE322" s="16"/>
      <c r="AF322" s="16"/>
      <c r="AG322" s="16"/>
      <c r="AH322" s="16"/>
      <c r="AI322" s="16"/>
      <c r="AJ322" s="16"/>
      <c r="AK322" s="16"/>
    </row>
    <row r="323" spans="1:37" ht="42" customHeight="1" thickBot="1">
      <c r="A323" s="294"/>
      <c r="B323" s="259"/>
      <c r="C323" s="276"/>
      <c r="D323" s="269" t="s">
        <v>758</v>
      </c>
      <c r="E323" s="267" t="s">
        <v>759</v>
      </c>
      <c r="F323" s="4" t="s">
        <v>557</v>
      </c>
      <c r="H323" s="252"/>
      <c r="I323" s="349"/>
      <c r="J323" s="241"/>
      <c r="K323" s="239"/>
      <c r="L323" s="239"/>
      <c r="M323" s="39"/>
      <c r="N323" s="39"/>
      <c r="O323" s="191"/>
      <c r="P323" s="39"/>
      <c r="R323" s="16"/>
      <c r="S323" s="16"/>
      <c r="T323" s="16"/>
      <c r="U323" s="16"/>
      <c r="V323" s="16"/>
      <c r="W323" s="16"/>
      <c r="X323" s="16"/>
      <c r="Y323" s="16"/>
      <c r="Z323" s="16"/>
      <c r="AA323" s="16"/>
      <c r="AB323" s="16"/>
      <c r="AC323" s="16"/>
      <c r="AD323" s="16"/>
      <c r="AE323" s="16"/>
      <c r="AF323" s="16"/>
      <c r="AG323" s="16"/>
      <c r="AH323" s="16"/>
      <c r="AI323" s="16"/>
      <c r="AJ323" s="16"/>
      <c r="AK323" s="16"/>
    </row>
    <row r="324" spans="1:37" ht="42" customHeight="1" thickBot="1">
      <c r="A324" s="295"/>
      <c r="B324" s="260"/>
      <c r="C324" s="277"/>
      <c r="D324" s="270"/>
      <c r="E324" s="268"/>
      <c r="F324" s="1" t="s">
        <v>558</v>
      </c>
      <c r="H324" s="253"/>
      <c r="I324" s="350"/>
      <c r="J324" s="242"/>
      <c r="K324" s="240"/>
      <c r="L324" s="240"/>
      <c r="M324" s="40"/>
      <c r="N324" s="40"/>
      <c r="O324" s="193"/>
      <c r="P324" s="40"/>
      <c r="R324" s="16"/>
      <c r="S324" s="16"/>
      <c r="T324" s="16"/>
      <c r="U324" s="16"/>
      <c r="V324" s="16"/>
      <c r="W324" s="16"/>
      <c r="X324" s="16"/>
      <c r="Y324" s="16"/>
      <c r="Z324" s="16"/>
      <c r="AA324" s="16"/>
      <c r="AB324" s="16"/>
      <c r="AC324" s="16"/>
      <c r="AD324" s="16"/>
      <c r="AE324" s="16"/>
      <c r="AF324" s="16"/>
      <c r="AG324" s="16"/>
      <c r="AH324" s="16"/>
      <c r="AI324" s="16"/>
      <c r="AJ324" s="16"/>
      <c r="AK324" s="16"/>
    </row>
    <row r="325" spans="1:37" ht="7.95" customHeight="1" thickBot="1">
      <c r="A325" s="28"/>
      <c r="B325" s="34"/>
      <c r="C325" s="32"/>
      <c r="D325" s="30"/>
      <c r="E325" s="208"/>
      <c r="F325" s="29"/>
      <c r="G325" s="29"/>
      <c r="H325" s="29"/>
      <c r="I325" s="59"/>
      <c r="J325" s="207"/>
      <c r="K325" s="211"/>
      <c r="L325" s="211"/>
      <c r="M325" s="29"/>
      <c r="N325" s="29"/>
      <c r="O325" s="195"/>
      <c r="P325" s="29"/>
      <c r="R325" s="16"/>
      <c r="S325" s="16"/>
      <c r="T325" s="16"/>
      <c r="U325" s="16"/>
      <c r="V325" s="16"/>
      <c r="W325" s="16"/>
      <c r="X325" s="16"/>
      <c r="Y325" s="16"/>
      <c r="Z325" s="16"/>
      <c r="AA325" s="16"/>
      <c r="AB325" s="16"/>
      <c r="AC325" s="16"/>
      <c r="AD325" s="16"/>
      <c r="AE325" s="16"/>
      <c r="AF325" s="16"/>
      <c r="AG325" s="16"/>
      <c r="AH325" s="16"/>
      <c r="AI325" s="16"/>
      <c r="AJ325" s="16"/>
      <c r="AK325" s="16"/>
    </row>
    <row r="326" spans="1:37" s="44" customFormat="1" ht="42" customHeight="1" thickBot="1">
      <c r="A326" s="289" t="s">
        <v>482</v>
      </c>
      <c r="B326" s="257" t="s">
        <v>452</v>
      </c>
      <c r="C326" s="275">
        <f>C319+1</f>
        <v>47</v>
      </c>
      <c r="D326" s="269" t="s">
        <v>760</v>
      </c>
      <c r="E326" s="278" t="s">
        <v>857</v>
      </c>
      <c r="F326" s="5" t="s">
        <v>559</v>
      </c>
      <c r="H326" s="254" t="s">
        <v>626</v>
      </c>
      <c r="I326" s="348" t="s">
        <v>539</v>
      </c>
      <c r="J326" s="204" t="s">
        <v>888</v>
      </c>
      <c r="K326" s="238"/>
      <c r="L326" s="238"/>
      <c r="M326" s="39" t="s">
        <v>36</v>
      </c>
      <c r="N326" s="39"/>
      <c r="O326" s="191"/>
      <c r="P326" s="39"/>
      <c r="R326" s="68"/>
      <c r="S326" s="68"/>
      <c r="T326" s="68"/>
      <c r="U326" s="68"/>
      <c r="V326" s="68"/>
      <c r="W326" s="68"/>
      <c r="X326" s="68"/>
      <c r="Y326" s="68"/>
      <c r="Z326" s="68"/>
      <c r="AA326" s="68"/>
      <c r="AB326" s="68"/>
      <c r="AC326" s="68"/>
      <c r="AD326" s="68"/>
      <c r="AE326" s="68"/>
      <c r="AF326" s="68"/>
      <c r="AG326" s="68"/>
      <c r="AH326" s="68"/>
      <c r="AI326" s="68"/>
      <c r="AJ326" s="68"/>
      <c r="AK326" s="68"/>
    </row>
    <row r="327" spans="1:37" ht="42" customHeight="1" thickBot="1">
      <c r="A327" s="290"/>
      <c r="B327" s="258"/>
      <c r="C327" s="276"/>
      <c r="D327" s="270"/>
      <c r="E327" s="279"/>
      <c r="F327" s="5" t="s">
        <v>554</v>
      </c>
      <c r="H327" s="255"/>
      <c r="I327" s="349"/>
      <c r="J327" s="241"/>
      <c r="K327" s="239"/>
      <c r="L327" s="239"/>
      <c r="M327" s="39" t="s">
        <v>37</v>
      </c>
      <c r="N327" s="39"/>
      <c r="O327" s="191"/>
      <c r="P327" s="39"/>
      <c r="R327" s="16"/>
      <c r="S327" s="16"/>
      <c r="T327" s="16"/>
      <c r="U327" s="16"/>
      <c r="V327" s="16"/>
      <c r="W327" s="16"/>
      <c r="X327" s="16"/>
      <c r="Y327" s="16"/>
      <c r="Z327" s="16"/>
      <c r="AA327" s="16"/>
      <c r="AB327" s="16"/>
      <c r="AC327" s="16"/>
      <c r="AD327" s="16"/>
      <c r="AE327" s="16"/>
      <c r="AF327" s="16"/>
      <c r="AG327" s="16"/>
      <c r="AH327" s="16"/>
      <c r="AI327" s="16"/>
      <c r="AJ327" s="16"/>
      <c r="AK327" s="16"/>
    </row>
    <row r="328" spans="1:37" ht="42" customHeight="1" thickBot="1">
      <c r="A328" s="290"/>
      <c r="B328" s="258"/>
      <c r="C328" s="276"/>
      <c r="D328" s="269" t="s">
        <v>761</v>
      </c>
      <c r="E328" s="267" t="s">
        <v>486</v>
      </c>
      <c r="F328" s="5" t="s">
        <v>555</v>
      </c>
      <c r="H328" s="256"/>
      <c r="I328" s="349"/>
      <c r="J328" s="241"/>
      <c r="K328" s="239"/>
      <c r="L328" s="239"/>
      <c r="M328" s="39" t="s">
        <v>241</v>
      </c>
      <c r="N328" s="39"/>
      <c r="O328" s="191"/>
      <c r="P328" s="39"/>
      <c r="R328" s="16"/>
      <c r="S328" s="16"/>
      <c r="T328" s="16"/>
      <c r="U328" s="16"/>
      <c r="V328" s="16"/>
      <c r="W328" s="16"/>
      <c r="X328" s="16"/>
      <c r="Y328" s="16"/>
      <c r="Z328" s="16"/>
      <c r="AA328" s="16"/>
      <c r="AB328" s="16"/>
      <c r="AC328" s="16"/>
      <c r="AD328" s="16"/>
      <c r="AE328" s="16"/>
      <c r="AF328" s="16"/>
      <c r="AG328" s="16"/>
      <c r="AH328" s="16"/>
      <c r="AI328" s="16"/>
      <c r="AJ328" s="16"/>
      <c r="AK328" s="16"/>
    </row>
    <row r="329" spans="1:37" ht="42" customHeight="1" thickBot="1">
      <c r="A329" s="290"/>
      <c r="B329" s="258"/>
      <c r="C329" s="276"/>
      <c r="D329" s="270"/>
      <c r="E329" s="268"/>
      <c r="F329" s="4" t="s">
        <v>556</v>
      </c>
      <c r="H329" s="251" t="s">
        <v>552</v>
      </c>
      <c r="I329" s="349"/>
      <c r="J329" s="241"/>
      <c r="K329" s="239"/>
      <c r="L329" s="239"/>
      <c r="M329" s="39" t="s">
        <v>243</v>
      </c>
      <c r="N329" s="39"/>
      <c r="O329" s="191"/>
      <c r="P329" s="39"/>
      <c r="R329" s="16"/>
      <c r="S329" s="16"/>
      <c r="T329" s="16"/>
      <c r="U329" s="16"/>
      <c r="V329" s="16"/>
      <c r="W329" s="16"/>
      <c r="X329" s="16"/>
      <c r="Y329" s="16"/>
      <c r="Z329" s="16"/>
      <c r="AA329" s="16"/>
      <c r="AB329" s="16"/>
      <c r="AC329" s="16"/>
      <c r="AD329" s="16"/>
      <c r="AE329" s="16"/>
      <c r="AF329" s="16"/>
      <c r="AG329" s="16"/>
      <c r="AH329" s="16"/>
      <c r="AI329" s="16"/>
      <c r="AJ329" s="16"/>
      <c r="AK329" s="16"/>
    </row>
    <row r="330" spans="1:37" ht="42" customHeight="1" thickBot="1">
      <c r="A330" s="290"/>
      <c r="B330" s="259"/>
      <c r="C330" s="276"/>
      <c r="D330" s="269" t="s">
        <v>762</v>
      </c>
      <c r="E330" s="280" t="s">
        <v>858</v>
      </c>
      <c r="F330" s="4" t="s">
        <v>557</v>
      </c>
      <c r="H330" s="252"/>
      <c r="I330" s="349"/>
      <c r="J330" s="241"/>
      <c r="K330" s="239"/>
      <c r="L330" s="239"/>
      <c r="M330" s="39" t="s">
        <v>242</v>
      </c>
      <c r="N330" s="39"/>
      <c r="O330" s="191"/>
      <c r="P330" s="39"/>
      <c r="R330" s="16"/>
      <c r="S330" s="16"/>
      <c r="T330" s="16"/>
      <c r="U330" s="16"/>
      <c r="V330" s="16"/>
      <c r="W330" s="16"/>
      <c r="X330" s="16"/>
      <c r="Y330" s="16"/>
      <c r="Z330" s="16"/>
      <c r="AA330" s="16"/>
      <c r="AB330" s="16"/>
      <c r="AC330" s="16"/>
      <c r="AD330" s="16"/>
      <c r="AE330" s="16"/>
      <c r="AF330" s="16"/>
      <c r="AG330" s="16"/>
      <c r="AH330" s="16"/>
      <c r="AI330" s="16"/>
      <c r="AJ330" s="16"/>
      <c r="AK330" s="16"/>
    </row>
    <row r="331" spans="1:37" ht="42" customHeight="1" thickBot="1">
      <c r="A331" s="290"/>
      <c r="B331" s="259"/>
      <c r="C331" s="277"/>
      <c r="D331" s="270"/>
      <c r="E331" s="284"/>
      <c r="F331" s="1" t="s">
        <v>558</v>
      </c>
      <c r="H331" s="253"/>
      <c r="I331" s="350"/>
      <c r="J331" s="242"/>
      <c r="K331" s="240"/>
      <c r="L331" s="240"/>
      <c r="M331" s="40"/>
      <c r="N331" s="40"/>
      <c r="O331" s="193"/>
      <c r="P331" s="40"/>
      <c r="R331" s="16"/>
      <c r="S331" s="16"/>
      <c r="T331" s="16"/>
      <c r="U331" s="16"/>
      <c r="V331" s="16"/>
      <c r="W331" s="16"/>
      <c r="X331" s="16"/>
      <c r="Y331" s="16"/>
      <c r="Z331" s="16"/>
      <c r="AA331" s="16"/>
      <c r="AB331" s="16"/>
      <c r="AC331" s="16"/>
      <c r="AD331" s="16"/>
      <c r="AE331" s="16"/>
      <c r="AF331" s="16"/>
      <c r="AG331" s="16"/>
      <c r="AH331" s="16"/>
      <c r="AI331" s="16"/>
      <c r="AJ331" s="16"/>
      <c r="AK331" s="16"/>
    </row>
    <row r="332" spans="1:37" ht="7.95" customHeight="1" thickBot="1">
      <c r="A332" s="290"/>
      <c r="B332" s="259"/>
      <c r="C332" s="32"/>
      <c r="D332" s="30"/>
      <c r="E332" s="208"/>
      <c r="F332" s="29"/>
      <c r="G332" s="29"/>
      <c r="H332" s="29"/>
      <c r="I332" s="59"/>
      <c r="J332" s="207"/>
      <c r="K332" s="211"/>
      <c r="L332" s="211"/>
      <c r="M332" s="29"/>
      <c r="N332" s="29"/>
      <c r="O332" s="195"/>
      <c r="P332" s="29"/>
      <c r="R332" s="16"/>
      <c r="S332" s="16"/>
      <c r="T332" s="16"/>
      <c r="U332" s="16"/>
      <c r="V332" s="16"/>
      <c r="W332" s="16"/>
      <c r="X332" s="16"/>
      <c r="Y332" s="16"/>
      <c r="Z332" s="16"/>
      <c r="AA332" s="16"/>
      <c r="AB332" s="16"/>
      <c r="AC332" s="16"/>
      <c r="AD332" s="16"/>
      <c r="AE332" s="16"/>
      <c r="AF332" s="16"/>
      <c r="AG332" s="16"/>
      <c r="AH332" s="16"/>
      <c r="AI332" s="16"/>
      <c r="AJ332" s="16"/>
      <c r="AK332" s="16"/>
    </row>
    <row r="333" spans="1:37" s="44" customFormat="1" ht="42" customHeight="1" thickBot="1">
      <c r="A333" s="290"/>
      <c r="B333" s="259"/>
      <c r="C333" s="275">
        <f>C326+1</f>
        <v>48</v>
      </c>
      <c r="D333" s="269" t="s">
        <v>487</v>
      </c>
      <c r="E333" s="271" t="s">
        <v>859</v>
      </c>
      <c r="F333" s="5" t="s">
        <v>559</v>
      </c>
      <c r="H333" s="254" t="s">
        <v>626</v>
      </c>
      <c r="I333" s="348" t="s">
        <v>539</v>
      </c>
      <c r="J333" s="203" t="s">
        <v>814</v>
      </c>
      <c r="K333" s="238"/>
      <c r="L333" s="238"/>
      <c r="M333" s="39" t="s">
        <v>38</v>
      </c>
      <c r="N333" s="39" t="s">
        <v>39</v>
      </c>
      <c r="O333" s="192" t="s">
        <v>300</v>
      </c>
      <c r="P333" s="39"/>
      <c r="R333" s="68"/>
      <c r="S333" s="68"/>
      <c r="T333" s="68"/>
      <c r="U333" s="68"/>
      <c r="V333" s="68"/>
      <c r="W333" s="68"/>
      <c r="X333" s="68"/>
      <c r="Y333" s="68"/>
      <c r="Z333" s="68"/>
      <c r="AA333" s="68"/>
      <c r="AB333" s="68"/>
      <c r="AC333" s="68"/>
      <c r="AD333" s="68"/>
      <c r="AE333" s="68"/>
      <c r="AF333" s="68"/>
      <c r="AG333" s="68"/>
      <c r="AH333" s="68"/>
      <c r="AI333" s="68"/>
      <c r="AJ333" s="68"/>
      <c r="AK333" s="68"/>
    </row>
    <row r="334" spans="1:37" ht="42" customHeight="1" thickBot="1">
      <c r="A334" s="290"/>
      <c r="B334" s="259"/>
      <c r="C334" s="276"/>
      <c r="D334" s="270"/>
      <c r="E334" s="268"/>
      <c r="F334" s="5" t="s">
        <v>554</v>
      </c>
      <c r="H334" s="255"/>
      <c r="I334" s="349"/>
      <c r="J334" s="241"/>
      <c r="K334" s="239"/>
      <c r="L334" s="239"/>
      <c r="M334" s="39" t="s">
        <v>136</v>
      </c>
      <c r="N334" s="39" t="s">
        <v>158</v>
      </c>
      <c r="O334" s="191"/>
      <c r="P334" s="39"/>
      <c r="R334" s="16"/>
      <c r="S334" s="16"/>
      <c r="T334" s="16"/>
      <c r="U334" s="16"/>
      <c r="V334" s="16"/>
      <c r="W334" s="16"/>
      <c r="X334" s="16"/>
      <c r="Y334" s="16"/>
      <c r="Z334" s="16"/>
      <c r="AA334" s="16"/>
      <c r="AB334" s="16"/>
      <c r="AC334" s="16"/>
      <c r="AD334" s="16"/>
      <c r="AE334" s="16"/>
      <c r="AF334" s="16"/>
      <c r="AG334" s="16"/>
      <c r="AH334" s="16"/>
      <c r="AI334" s="16"/>
      <c r="AJ334" s="16"/>
      <c r="AK334" s="16"/>
    </row>
    <row r="335" spans="1:37" ht="42" customHeight="1" thickBot="1">
      <c r="A335" s="290"/>
      <c r="B335" s="259"/>
      <c r="C335" s="276"/>
      <c r="D335" s="269" t="s">
        <v>488</v>
      </c>
      <c r="E335" s="267" t="s">
        <v>783</v>
      </c>
      <c r="F335" s="5" t="s">
        <v>555</v>
      </c>
      <c r="H335" s="256"/>
      <c r="I335" s="349"/>
      <c r="J335" s="241"/>
      <c r="K335" s="239"/>
      <c r="L335" s="239"/>
      <c r="M335" s="39" t="s">
        <v>159</v>
      </c>
      <c r="N335" s="39" t="s">
        <v>642</v>
      </c>
      <c r="O335" s="191"/>
      <c r="P335" s="39"/>
      <c r="R335" s="16"/>
      <c r="S335" s="16"/>
      <c r="T335" s="16"/>
      <c r="U335" s="16"/>
      <c r="V335" s="16"/>
      <c r="W335" s="16"/>
      <c r="X335" s="16"/>
      <c r="Y335" s="16"/>
      <c r="Z335" s="16"/>
      <c r="AA335" s="16"/>
      <c r="AB335" s="16"/>
      <c r="AC335" s="16"/>
      <c r="AD335" s="16"/>
      <c r="AE335" s="16"/>
      <c r="AF335" s="16"/>
      <c r="AG335" s="16"/>
      <c r="AH335" s="16"/>
      <c r="AI335" s="16"/>
      <c r="AJ335" s="16"/>
      <c r="AK335" s="16"/>
    </row>
    <row r="336" spans="1:37" ht="42" customHeight="1" thickBot="1">
      <c r="A336" s="290"/>
      <c r="B336" s="259"/>
      <c r="C336" s="276"/>
      <c r="D336" s="270"/>
      <c r="E336" s="268"/>
      <c r="F336" s="4" t="s">
        <v>556</v>
      </c>
      <c r="H336" s="251" t="s">
        <v>552</v>
      </c>
      <c r="I336" s="349"/>
      <c r="J336" s="241"/>
      <c r="K336" s="239"/>
      <c r="L336" s="239"/>
      <c r="M336" s="39" t="s">
        <v>160</v>
      </c>
      <c r="N336" s="39" t="s">
        <v>389</v>
      </c>
      <c r="O336" s="191"/>
      <c r="P336" s="39"/>
      <c r="R336" s="16"/>
      <c r="S336" s="16"/>
      <c r="T336" s="16"/>
      <c r="U336" s="16"/>
      <c r="V336" s="16"/>
      <c r="W336" s="16"/>
      <c r="X336" s="16"/>
      <c r="Y336" s="16"/>
      <c r="Z336" s="16"/>
      <c r="AA336" s="16"/>
      <c r="AB336" s="16"/>
      <c r="AC336" s="16"/>
      <c r="AD336" s="16"/>
      <c r="AE336" s="16"/>
      <c r="AF336" s="16"/>
      <c r="AG336" s="16"/>
      <c r="AH336" s="16"/>
      <c r="AI336" s="16"/>
      <c r="AJ336" s="16"/>
      <c r="AK336" s="16"/>
    </row>
    <row r="337" spans="1:37" ht="42" customHeight="1" thickBot="1">
      <c r="A337" s="290"/>
      <c r="B337" s="259"/>
      <c r="C337" s="276"/>
      <c r="D337" s="269" t="s">
        <v>489</v>
      </c>
      <c r="E337" s="267" t="s">
        <v>764</v>
      </c>
      <c r="F337" s="4" t="s">
        <v>557</v>
      </c>
      <c r="H337" s="252"/>
      <c r="I337" s="349"/>
      <c r="J337" s="241"/>
      <c r="K337" s="239"/>
      <c r="L337" s="239"/>
      <c r="M337" s="39" t="s">
        <v>161</v>
      </c>
      <c r="N337" s="39"/>
      <c r="O337" s="191"/>
      <c r="P337" s="39"/>
      <c r="R337" s="16"/>
      <c r="S337" s="16"/>
      <c r="T337" s="16"/>
      <c r="U337" s="16"/>
      <c r="V337" s="16"/>
      <c r="W337" s="16"/>
      <c r="X337" s="16"/>
      <c r="Y337" s="16"/>
      <c r="Z337" s="16"/>
      <c r="AA337" s="16"/>
      <c r="AB337" s="16"/>
      <c r="AC337" s="16"/>
      <c r="AD337" s="16"/>
      <c r="AE337" s="16"/>
      <c r="AF337" s="16"/>
      <c r="AG337" s="16"/>
      <c r="AH337" s="16"/>
      <c r="AI337" s="16"/>
      <c r="AJ337" s="16"/>
      <c r="AK337" s="16"/>
    </row>
    <row r="338" spans="1:37" ht="42" customHeight="1" thickBot="1">
      <c r="A338" s="290"/>
      <c r="B338" s="259"/>
      <c r="C338" s="277"/>
      <c r="D338" s="270"/>
      <c r="E338" s="268"/>
      <c r="F338" s="1" t="s">
        <v>558</v>
      </c>
      <c r="H338" s="253"/>
      <c r="I338" s="350"/>
      <c r="J338" s="242"/>
      <c r="K338" s="240"/>
      <c r="L338" s="240"/>
      <c r="M338" s="40" t="s">
        <v>162</v>
      </c>
      <c r="N338" s="40"/>
      <c r="O338" s="193"/>
      <c r="P338" s="40"/>
      <c r="R338" s="16"/>
      <c r="S338" s="16"/>
      <c r="T338" s="16"/>
      <c r="U338" s="16"/>
      <c r="V338" s="16"/>
      <c r="W338" s="16"/>
      <c r="X338" s="16"/>
      <c r="Y338" s="16"/>
      <c r="Z338" s="16"/>
      <c r="AA338" s="16"/>
      <c r="AB338" s="16"/>
      <c r="AC338" s="16"/>
      <c r="AD338" s="16"/>
      <c r="AE338" s="16"/>
      <c r="AF338" s="16"/>
      <c r="AG338" s="16"/>
      <c r="AH338" s="16"/>
      <c r="AI338" s="16"/>
      <c r="AJ338" s="16"/>
      <c r="AK338" s="16"/>
    </row>
    <row r="339" spans="1:37" ht="7.95" customHeight="1" thickBot="1">
      <c r="A339" s="290"/>
      <c r="B339" s="259"/>
      <c r="C339" s="32"/>
      <c r="D339" s="30"/>
      <c r="E339" s="208"/>
      <c r="F339" s="29"/>
      <c r="G339" s="29"/>
      <c r="H339" s="29"/>
      <c r="I339" s="59"/>
      <c r="J339" s="207"/>
      <c r="K339" s="211"/>
      <c r="L339" s="211"/>
      <c r="M339" s="29"/>
      <c r="N339" s="29"/>
      <c r="O339" s="195"/>
      <c r="P339" s="29"/>
      <c r="R339" s="16"/>
      <c r="S339" s="16"/>
      <c r="T339" s="16"/>
      <c r="U339" s="16"/>
      <c r="V339" s="16"/>
      <c r="W339" s="16"/>
      <c r="X339" s="16"/>
      <c r="Y339" s="16"/>
      <c r="Z339" s="16"/>
      <c r="AA339" s="16"/>
      <c r="AB339" s="16"/>
      <c r="AC339" s="16"/>
      <c r="AD339" s="16"/>
      <c r="AE339" s="16"/>
      <c r="AF339" s="16"/>
      <c r="AG339" s="16"/>
      <c r="AH339" s="16"/>
      <c r="AI339" s="16"/>
      <c r="AJ339" s="16"/>
      <c r="AK339" s="16"/>
    </row>
    <row r="340" spans="1:37" s="44" customFormat="1" ht="42" customHeight="1" thickBot="1">
      <c r="A340" s="290"/>
      <c r="B340" s="259"/>
      <c r="C340" s="275">
        <f>C333+1</f>
        <v>49</v>
      </c>
      <c r="D340" s="269" t="s">
        <v>565</v>
      </c>
      <c r="E340" s="278" t="s">
        <v>765</v>
      </c>
      <c r="F340" s="5" t="s">
        <v>559</v>
      </c>
      <c r="H340" s="254" t="s">
        <v>626</v>
      </c>
      <c r="I340" s="348" t="s">
        <v>539</v>
      </c>
      <c r="J340" s="203" t="s">
        <v>815</v>
      </c>
      <c r="K340" s="238"/>
      <c r="L340" s="238"/>
      <c r="M340" s="39" t="s">
        <v>163</v>
      </c>
      <c r="N340" s="39" t="s">
        <v>164</v>
      </c>
      <c r="O340" s="191"/>
      <c r="P340" s="39"/>
      <c r="R340" s="68"/>
      <c r="S340" s="68"/>
      <c r="T340" s="68"/>
      <c r="U340" s="68"/>
      <c r="V340" s="68"/>
      <c r="W340" s="68"/>
      <c r="X340" s="68"/>
      <c r="Y340" s="68"/>
      <c r="Z340" s="68"/>
      <c r="AA340" s="68"/>
      <c r="AB340" s="68"/>
      <c r="AC340" s="68"/>
      <c r="AD340" s="68"/>
      <c r="AE340" s="68"/>
      <c r="AF340" s="68"/>
      <c r="AG340" s="68"/>
      <c r="AH340" s="68"/>
      <c r="AI340" s="68"/>
      <c r="AJ340" s="68"/>
      <c r="AK340" s="68"/>
    </row>
    <row r="341" spans="1:37" ht="42" customHeight="1" thickBot="1">
      <c r="A341" s="290"/>
      <c r="B341" s="259"/>
      <c r="C341" s="276"/>
      <c r="D341" s="270"/>
      <c r="E341" s="279"/>
      <c r="F341" s="5" t="s">
        <v>554</v>
      </c>
      <c r="H341" s="255"/>
      <c r="I341" s="349"/>
      <c r="J341" s="241"/>
      <c r="K341" s="239"/>
      <c r="L341" s="239"/>
      <c r="M341" s="105" t="s">
        <v>242</v>
      </c>
      <c r="N341" s="39" t="s">
        <v>165</v>
      </c>
      <c r="O341" s="191"/>
      <c r="P341" s="39"/>
      <c r="R341" s="16"/>
      <c r="S341" s="16"/>
      <c r="T341" s="16"/>
      <c r="U341" s="16"/>
      <c r="V341" s="16"/>
      <c r="W341" s="16"/>
      <c r="X341" s="16"/>
      <c r="Y341" s="16"/>
      <c r="Z341" s="16"/>
      <c r="AA341" s="16"/>
      <c r="AB341" s="16"/>
      <c r="AC341" s="16"/>
      <c r="AD341" s="16"/>
      <c r="AE341" s="16"/>
      <c r="AF341" s="16"/>
      <c r="AG341" s="16"/>
      <c r="AH341" s="16"/>
      <c r="AI341" s="16"/>
      <c r="AJ341" s="16"/>
      <c r="AK341" s="16"/>
    </row>
    <row r="342" spans="1:37" ht="42" customHeight="1" thickBot="1">
      <c r="A342" s="290"/>
      <c r="B342" s="259"/>
      <c r="C342" s="276"/>
      <c r="D342" s="269" t="s">
        <v>566</v>
      </c>
      <c r="E342" s="280" t="s">
        <v>561</v>
      </c>
      <c r="F342" s="5" t="s">
        <v>555</v>
      </c>
      <c r="H342" s="256"/>
      <c r="I342" s="349"/>
      <c r="J342" s="241"/>
      <c r="K342" s="239"/>
      <c r="L342" s="239"/>
      <c r="M342" s="39" t="s">
        <v>292</v>
      </c>
      <c r="N342" s="39" t="s">
        <v>390</v>
      </c>
      <c r="O342" s="191"/>
      <c r="P342" s="39"/>
      <c r="R342" s="16"/>
      <c r="S342" s="16"/>
      <c r="T342" s="16"/>
      <c r="U342" s="16"/>
      <c r="V342" s="16"/>
      <c r="W342" s="16"/>
      <c r="X342" s="16"/>
      <c r="Y342" s="16"/>
      <c r="Z342" s="16"/>
      <c r="AA342" s="16"/>
      <c r="AB342" s="16"/>
      <c r="AC342" s="16"/>
      <c r="AD342" s="16"/>
      <c r="AE342" s="16"/>
      <c r="AF342" s="16"/>
      <c r="AG342" s="16"/>
      <c r="AH342" s="16"/>
      <c r="AI342" s="16"/>
      <c r="AJ342" s="16"/>
      <c r="AK342" s="16"/>
    </row>
    <row r="343" spans="1:37" ht="42" customHeight="1" thickBot="1">
      <c r="A343" s="290"/>
      <c r="B343" s="259"/>
      <c r="C343" s="276"/>
      <c r="D343" s="270"/>
      <c r="E343" s="281"/>
      <c r="F343" s="4" t="s">
        <v>556</v>
      </c>
      <c r="H343" s="251" t="s">
        <v>552</v>
      </c>
      <c r="I343" s="349"/>
      <c r="J343" s="241"/>
      <c r="K343" s="239"/>
      <c r="L343" s="239"/>
      <c r="M343" s="39" t="s">
        <v>166</v>
      </c>
      <c r="N343" s="39"/>
      <c r="O343" s="191"/>
      <c r="P343" s="39"/>
      <c r="R343" s="16"/>
      <c r="S343" s="16"/>
      <c r="T343" s="16"/>
      <c r="U343" s="16"/>
      <c r="V343" s="16"/>
      <c r="W343" s="16"/>
      <c r="X343" s="16"/>
      <c r="Y343" s="16"/>
      <c r="Z343" s="16"/>
      <c r="AA343" s="16"/>
      <c r="AB343" s="16"/>
      <c r="AC343" s="16"/>
      <c r="AD343" s="16"/>
      <c r="AE343" s="16"/>
      <c r="AF343" s="16"/>
      <c r="AG343" s="16"/>
      <c r="AH343" s="16"/>
      <c r="AI343" s="16"/>
      <c r="AJ343" s="16"/>
      <c r="AK343" s="16"/>
    </row>
    <row r="344" spans="1:37" ht="42" customHeight="1" thickBot="1">
      <c r="A344" s="290"/>
      <c r="B344" s="259"/>
      <c r="C344" s="276"/>
      <c r="D344" s="269" t="s">
        <v>567</v>
      </c>
      <c r="E344" s="280" t="s">
        <v>766</v>
      </c>
      <c r="F344" s="4" t="s">
        <v>557</v>
      </c>
      <c r="H344" s="252"/>
      <c r="I344" s="349"/>
      <c r="J344" s="241"/>
      <c r="K344" s="239"/>
      <c r="L344" s="239"/>
      <c r="M344" s="39" t="s">
        <v>40</v>
      </c>
      <c r="N344" s="39"/>
      <c r="O344" s="191"/>
      <c r="P344" s="39"/>
      <c r="R344" s="16"/>
      <c r="S344" s="16"/>
      <c r="T344" s="16"/>
      <c r="U344" s="16"/>
      <c r="V344" s="16"/>
      <c r="W344" s="16"/>
      <c r="X344" s="16"/>
      <c r="Y344" s="16"/>
      <c r="Z344" s="16"/>
      <c r="AA344" s="16"/>
      <c r="AB344" s="16"/>
      <c r="AC344" s="16"/>
      <c r="AD344" s="16"/>
      <c r="AE344" s="16"/>
      <c r="AF344" s="16"/>
      <c r="AG344" s="16"/>
      <c r="AH344" s="16"/>
      <c r="AI344" s="16"/>
      <c r="AJ344" s="16"/>
      <c r="AK344" s="16"/>
    </row>
    <row r="345" spans="1:37" ht="42" customHeight="1" thickBot="1">
      <c r="A345" s="290"/>
      <c r="B345" s="259"/>
      <c r="C345" s="277"/>
      <c r="D345" s="270"/>
      <c r="E345" s="284"/>
      <c r="F345" s="1" t="s">
        <v>558</v>
      </c>
      <c r="H345" s="253"/>
      <c r="I345" s="350"/>
      <c r="J345" s="242"/>
      <c r="K345" s="240"/>
      <c r="L345" s="240"/>
      <c r="M345" s="40" t="s">
        <v>41</v>
      </c>
      <c r="N345" s="40"/>
      <c r="O345" s="193"/>
      <c r="P345" s="40"/>
      <c r="R345" s="16"/>
      <c r="S345" s="16"/>
      <c r="T345" s="16"/>
      <c r="U345" s="16"/>
      <c r="V345" s="16"/>
      <c r="W345" s="16"/>
      <c r="X345" s="16"/>
      <c r="Y345" s="16"/>
      <c r="Z345" s="16"/>
      <c r="AA345" s="16"/>
      <c r="AB345" s="16"/>
      <c r="AC345" s="16"/>
      <c r="AD345" s="16"/>
      <c r="AE345" s="16"/>
      <c r="AF345" s="16"/>
      <c r="AG345" s="16"/>
      <c r="AH345" s="16"/>
      <c r="AI345" s="16"/>
      <c r="AJ345" s="16"/>
      <c r="AK345" s="16"/>
    </row>
    <row r="346" spans="1:37" ht="7.95" customHeight="1" thickBot="1">
      <c r="A346" s="290"/>
      <c r="B346" s="259"/>
      <c r="C346" s="32"/>
      <c r="D346" s="30"/>
      <c r="E346" s="208"/>
      <c r="F346" s="29"/>
      <c r="G346" s="29"/>
      <c r="H346" s="29"/>
      <c r="I346" s="59"/>
      <c r="J346" s="207"/>
      <c r="K346" s="211"/>
      <c r="L346" s="211"/>
      <c r="M346" s="29"/>
      <c r="N346" s="29"/>
      <c r="O346" s="195"/>
      <c r="P346" s="29"/>
      <c r="R346" s="16"/>
      <c r="S346" s="16"/>
      <c r="T346" s="16"/>
      <c r="U346" s="16"/>
      <c r="V346" s="16"/>
      <c r="W346" s="16"/>
      <c r="X346" s="16"/>
      <c r="Y346" s="16"/>
      <c r="Z346" s="16"/>
      <c r="AA346" s="16"/>
      <c r="AB346" s="16"/>
      <c r="AC346" s="16"/>
      <c r="AD346" s="16"/>
      <c r="AE346" s="16"/>
      <c r="AF346" s="16"/>
      <c r="AG346" s="16"/>
      <c r="AH346" s="16"/>
      <c r="AI346" s="16"/>
      <c r="AJ346" s="16"/>
      <c r="AK346" s="16"/>
    </row>
    <row r="347" spans="1:37" s="44" customFormat="1" ht="42" customHeight="1" thickBot="1">
      <c r="A347" s="290"/>
      <c r="B347" s="259"/>
      <c r="C347" s="275">
        <f>C340+1</f>
        <v>50</v>
      </c>
      <c r="D347" s="269" t="s">
        <v>483</v>
      </c>
      <c r="E347" s="271" t="s">
        <v>767</v>
      </c>
      <c r="F347" s="5" t="s">
        <v>559</v>
      </c>
      <c r="H347" s="254" t="s">
        <v>626</v>
      </c>
      <c r="I347" s="348" t="s">
        <v>539</v>
      </c>
      <c r="J347" s="203" t="s">
        <v>815</v>
      </c>
      <c r="K347" s="238"/>
      <c r="L347" s="238"/>
      <c r="M347" s="39" t="s">
        <v>42</v>
      </c>
      <c r="N347" s="39"/>
      <c r="O347" s="191"/>
      <c r="P347" s="39"/>
      <c r="R347" s="68"/>
      <c r="S347" s="68"/>
      <c r="T347" s="68"/>
      <c r="U347" s="68"/>
      <c r="V347" s="68"/>
      <c r="W347" s="68"/>
      <c r="X347" s="68"/>
      <c r="Y347" s="68"/>
      <c r="Z347" s="68"/>
      <c r="AA347" s="68"/>
      <c r="AB347" s="68"/>
      <c r="AC347" s="68"/>
      <c r="AD347" s="68"/>
      <c r="AE347" s="68"/>
      <c r="AF347" s="68"/>
      <c r="AG347" s="68"/>
      <c r="AH347" s="68"/>
      <c r="AI347" s="68"/>
      <c r="AJ347" s="68"/>
      <c r="AK347" s="68"/>
    </row>
    <row r="348" spans="1:37" ht="42" customHeight="1" thickBot="1">
      <c r="A348" s="290"/>
      <c r="B348" s="259"/>
      <c r="C348" s="276"/>
      <c r="D348" s="270"/>
      <c r="E348" s="268"/>
      <c r="F348" s="5" t="s">
        <v>554</v>
      </c>
      <c r="H348" s="255"/>
      <c r="I348" s="349"/>
      <c r="J348" s="241"/>
      <c r="K348" s="239"/>
      <c r="L348" s="239"/>
      <c r="M348" s="39" t="s">
        <v>167</v>
      </c>
      <c r="N348" s="39"/>
      <c r="O348" s="191"/>
      <c r="P348" s="39"/>
      <c r="R348" s="16"/>
      <c r="S348" s="16"/>
      <c r="T348" s="16"/>
      <c r="U348" s="16"/>
      <c r="V348" s="16"/>
      <c r="W348" s="16"/>
      <c r="X348" s="16"/>
      <c r="Y348" s="16"/>
      <c r="Z348" s="16"/>
      <c r="AA348" s="16"/>
      <c r="AB348" s="16"/>
      <c r="AC348" s="16"/>
      <c r="AD348" s="16"/>
      <c r="AE348" s="16"/>
      <c r="AF348" s="16"/>
      <c r="AG348" s="16"/>
      <c r="AH348" s="16"/>
      <c r="AI348" s="16"/>
      <c r="AJ348" s="16"/>
      <c r="AK348" s="16"/>
    </row>
    <row r="349" spans="1:37" ht="42" customHeight="1" thickBot="1">
      <c r="A349" s="290"/>
      <c r="B349" s="259"/>
      <c r="C349" s="276"/>
      <c r="D349" s="269" t="s">
        <v>768</v>
      </c>
      <c r="E349" s="267" t="s">
        <v>769</v>
      </c>
      <c r="F349" s="5" t="s">
        <v>555</v>
      </c>
      <c r="H349" s="256"/>
      <c r="I349" s="349"/>
      <c r="J349" s="241"/>
      <c r="K349" s="239"/>
      <c r="L349" s="239"/>
      <c r="M349" s="39" t="s">
        <v>43</v>
      </c>
      <c r="N349" s="39"/>
      <c r="O349" s="191"/>
      <c r="P349" s="39"/>
      <c r="R349" s="16"/>
      <c r="S349" s="16"/>
      <c r="T349" s="16"/>
      <c r="U349" s="16"/>
      <c r="V349" s="16"/>
      <c r="W349" s="16"/>
      <c r="X349" s="16"/>
      <c r="Y349" s="16"/>
      <c r="Z349" s="16"/>
      <c r="AA349" s="16"/>
      <c r="AB349" s="16"/>
      <c r="AC349" s="16"/>
      <c r="AD349" s="16"/>
      <c r="AE349" s="16"/>
      <c r="AF349" s="16"/>
      <c r="AG349" s="16"/>
      <c r="AH349" s="16"/>
      <c r="AI349" s="16"/>
      <c r="AJ349" s="16"/>
      <c r="AK349" s="16"/>
    </row>
    <row r="350" spans="1:37" ht="42" customHeight="1" thickBot="1">
      <c r="A350" s="290"/>
      <c r="B350" s="259"/>
      <c r="C350" s="276"/>
      <c r="D350" s="270"/>
      <c r="E350" s="268"/>
      <c r="F350" s="4" t="s">
        <v>556</v>
      </c>
      <c r="H350" s="251" t="s">
        <v>552</v>
      </c>
      <c r="I350" s="349"/>
      <c r="J350" s="241"/>
      <c r="K350" s="239"/>
      <c r="L350" s="239"/>
      <c r="M350" s="39" t="s">
        <v>168</v>
      </c>
      <c r="N350" s="39"/>
      <c r="O350" s="191"/>
      <c r="P350" s="39"/>
      <c r="R350" s="16"/>
      <c r="S350" s="16"/>
      <c r="T350" s="16"/>
      <c r="U350" s="16"/>
      <c r="V350" s="16"/>
      <c r="W350" s="16"/>
      <c r="X350" s="16"/>
      <c r="Y350" s="16"/>
      <c r="Z350" s="16"/>
      <c r="AA350" s="16"/>
      <c r="AB350" s="16"/>
      <c r="AC350" s="16"/>
      <c r="AD350" s="16"/>
      <c r="AE350" s="16"/>
      <c r="AF350" s="16"/>
      <c r="AG350" s="16"/>
      <c r="AH350" s="16"/>
      <c r="AI350" s="16"/>
      <c r="AJ350" s="16"/>
      <c r="AK350" s="16"/>
    </row>
    <row r="351" spans="1:37" ht="42" customHeight="1" thickBot="1">
      <c r="A351" s="290"/>
      <c r="B351" s="259"/>
      <c r="C351" s="276"/>
      <c r="D351" s="269" t="s">
        <v>770</v>
      </c>
      <c r="E351" s="267" t="s">
        <v>771</v>
      </c>
      <c r="F351" s="4" t="s">
        <v>557</v>
      </c>
      <c r="H351" s="252"/>
      <c r="I351" s="349"/>
      <c r="J351" s="241"/>
      <c r="K351" s="239"/>
      <c r="L351" s="239"/>
      <c r="M351" s="39"/>
      <c r="N351" s="39"/>
      <c r="O351" s="191"/>
      <c r="P351" s="39"/>
      <c r="R351" s="16"/>
      <c r="S351" s="16"/>
      <c r="T351" s="16"/>
      <c r="U351" s="16"/>
      <c r="V351" s="16"/>
      <c r="W351" s="16"/>
      <c r="X351" s="16"/>
      <c r="Y351" s="16"/>
      <c r="Z351" s="16"/>
      <c r="AA351" s="16"/>
      <c r="AB351" s="16"/>
      <c r="AC351" s="16"/>
      <c r="AD351" s="16"/>
      <c r="AE351" s="16"/>
      <c r="AF351" s="16"/>
      <c r="AG351" s="16"/>
      <c r="AH351" s="16"/>
      <c r="AI351" s="16"/>
      <c r="AJ351" s="16"/>
      <c r="AK351" s="16"/>
    </row>
    <row r="352" spans="1:37" ht="42" customHeight="1" thickBot="1">
      <c r="A352" s="290"/>
      <c r="B352" s="260"/>
      <c r="C352" s="277"/>
      <c r="D352" s="270"/>
      <c r="E352" s="268"/>
      <c r="F352" s="1" t="s">
        <v>558</v>
      </c>
      <c r="H352" s="253"/>
      <c r="I352" s="350"/>
      <c r="J352" s="242"/>
      <c r="K352" s="240"/>
      <c r="L352" s="240"/>
      <c r="M352" s="40"/>
      <c r="N352" s="40"/>
      <c r="O352" s="193"/>
      <c r="P352" s="40"/>
      <c r="R352" s="16"/>
      <c r="S352" s="16"/>
      <c r="T352" s="16"/>
      <c r="U352" s="16"/>
      <c r="V352" s="16"/>
      <c r="W352" s="16"/>
      <c r="X352" s="16"/>
      <c r="Y352" s="16"/>
      <c r="Z352" s="16"/>
      <c r="AA352" s="16"/>
      <c r="AB352" s="16"/>
      <c r="AC352" s="16"/>
      <c r="AD352" s="16"/>
      <c r="AE352" s="16"/>
      <c r="AF352" s="16"/>
      <c r="AG352" s="16"/>
      <c r="AH352" s="16"/>
      <c r="AI352" s="16"/>
      <c r="AJ352" s="16"/>
      <c r="AK352" s="16"/>
    </row>
    <row r="353" spans="1:37" ht="7.95" customHeight="1" thickBot="1">
      <c r="A353" s="290"/>
      <c r="B353" s="34"/>
      <c r="C353" s="32"/>
      <c r="D353" s="30"/>
      <c r="E353" s="208"/>
      <c r="F353" s="29"/>
      <c r="G353" s="29"/>
      <c r="H353" s="29"/>
      <c r="I353" s="59"/>
      <c r="J353" s="207"/>
      <c r="K353" s="211"/>
      <c r="L353" s="211"/>
      <c r="M353" s="29"/>
      <c r="N353" s="29"/>
      <c r="O353" s="195"/>
      <c r="P353" s="29"/>
      <c r="R353" s="16"/>
      <c r="S353" s="16"/>
      <c r="T353" s="16"/>
      <c r="U353" s="16"/>
      <c r="V353" s="16"/>
      <c r="W353" s="16"/>
      <c r="X353" s="16"/>
      <c r="Y353" s="16"/>
      <c r="Z353" s="16"/>
      <c r="AA353" s="16"/>
      <c r="AB353" s="16"/>
      <c r="AC353" s="16"/>
      <c r="AD353" s="16"/>
      <c r="AE353" s="16"/>
      <c r="AF353" s="16"/>
      <c r="AG353" s="16"/>
      <c r="AH353" s="16"/>
      <c r="AI353" s="16"/>
      <c r="AJ353" s="16"/>
      <c r="AK353" s="16"/>
    </row>
    <row r="354" spans="1:37" s="44" customFormat="1" ht="42" customHeight="1" thickBot="1">
      <c r="A354" s="290"/>
      <c r="B354" s="257" t="s">
        <v>477</v>
      </c>
      <c r="C354" s="275">
        <f>C347+1</f>
        <v>51</v>
      </c>
      <c r="D354" s="269" t="s">
        <v>444</v>
      </c>
      <c r="E354" s="278" t="s">
        <v>772</v>
      </c>
      <c r="F354" s="5" t="s">
        <v>559</v>
      </c>
      <c r="H354" s="254" t="s">
        <v>625</v>
      </c>
      <c r="I354" s="348" t="s">
        <v>539</v>
      </c>
      <c r="J354" s="203" t="s">
        <v>816</v>
      </c>
      <c r="K354" s="238"/>
      <c r="L354" s="238"/>
      <c r="M354" s="39" t="s">
        <v>169</v>
      </c>
      <c r="N354" s="39"/>
      <c r="O354" s="191"/>
      <c r="P354" s="39"/>
      <c r="R354" s="68"/>
      <c r="S354" s="68"/>
      <c r="T354" s="68"/>
      <c r="U354" s="68"/>
      <c r="V354" s="68"/>
      <c r="W354" s="68"/>
      <c r="X354" s="68"/>
      <c r="Y354" s="68"/>
      <c r="Z354" s="68"/>
      <c r="AA354" s="68"/>
      <c r="AB354" s="68"/>
      <c r="AC354" s="68"/>
      <c r="AD354" s="68"/>
      <c r="AE354" s="68"/>
      <c r="AF354" s="68"/>
      <c r="AG354" s="68"/>
      <c r="AH354" s="68"/>
      <c r="AI354" s="68"/>
      <c r="AJ354" s="68"/>
      <c r="AK354" s="68"/>
    </row>
    <row r="355" spans="1:37" ht="42" customHeight="1" thickBot="1">
      <c r="A355" s="290"/>
      <c r="B355" s="258"/>
      <c r="C355" s="276"/>
      <c r="D355" s="270"/>
      <c r="E355" s="279"/>
      <c r="F355" s="5" t="s">
        <v>554</v>
      </c>
      <c r="H355" s="255"/>
      <c r="I355" s="349"/>
      <c r="J355" s="241"/>
      <c r="K355" s="239"/>
      <c r="L355" s="239"/>
      <c r="M355" s="39" t="s">
        <v>170</v>
      </c>
      <c r="N355" s="39"/>
      <c r="O355" s="191"/>
      <c r="P355" s="39"/>
      <c r="R355" s="16"/>
      <c r="S355" s="16"/>
      <c r="T355" s="16"/>
      <c r="U355" s="16"/>
      <c r="V355" s="16"/>
      <c r="W355" s="16"/>
      <c r="X355" s="16"/>
      <c r="Y355" s="16"/>
      <c r="Z355" s="16"/>
      <c r="AA355" s="16"/>
      <c r="AB355" s="16"/>
      <c r="AC355" s="16"/>
      <c r="AD355" s="16"/>
      <c r="AE355" s="16"/>
      <c r="AF355" s="16"/>
      <c r="AG355" s="16"/>
      <c r="AH355" s="16"/>
      <c r="AI355" s="16"/>
      <c r="AJ355" s="16"/>
      <c r="AK355" s="16"/>
    </row>
    <row r="356" spans="1:37" ht="42" customHeight="1" thickBot="1">
      <c r="A356" s="290"/>
      <c r="B356" s="258"/>
      <c r="C356" s="276"/>
      <c r="D356" s="269" t="s">
        <v>445</v>
      </c>
      <c r="E356" s="280" t="s">
        <v>794</v>
      </c>
      <c r="F356" s="5" t="s">
        <v>555</v>
      </c>
      <c r="H356" s="256"/>
      <c r="I356" s="349"/>
      <c r="J356" s="241"/>
      <c r="K356" s="239"/>
      <c r="L356" s="239"/>
      <c r="M356" s="39" t="s">
        <v>391</v>
      </c>
      <c r="N356" s="39"/>
      <c r="O356" s="191"/>
      <c r="P356" s="39"/>
      <c r="R356" s="16"/>
      <c r="S356" s="16"/>
      <c r="T356" s="16"/>
      <c r="U356" s="16"/>
      <c r="V356" s="16"/>
      <c r="W356" s="16"/>
      <c r="X356" s="16"/>
      <c r="Y356" s="16"/>
      <c r="Z356" s="16"/>
      <c r="AA356" s="16"/>
      <c r="AB356" s="16"/>
      <c r="AC356" s="16"/>
      <c r="AD356" s="16"/>
      <c r="AE356" s="16"/>
      <c r="AF356" s="16"/>
      <c r="AG356" s="16"/>
      <c r="AH356" s="16"/>
      <c r="AI356" s="16"/>
      <c r="AJ356" s="16"/>
      <c r="AK356" s="16"/>
    </row>
    <row r="357" spans="1:37" ht="42" customHeight="1" thickBot="1">
      <c r="A357" s="290"/>
      <c r="B357" s="259"/>
      <c r="C357" s="276"/>
      <c r="D357" s="270"/>
      <c r="E357" s="281"/>
      <c r="F357" s="4" t="s">
        <v>556</v>
      </c>
      <c r="H357" s="251" t="s">
        <v>551</v>
      </c>
      <c r="I357" s="349"/>
      <c r="J357" s="241"/>
      <c r="K357" s="239"/>
      <c r="L357" s="239"/>
      <c r="M357" s="39"/>
      <c r="N357" s="39"/>
      <c r="O357" s="191"/>
      <c r="P357" s="39"/>
      <c r="R357" s="16"/>
      <c r="S357" s="16"/>
      <c r="T357" s="16"/>
      <c r="U357" s="16"/>
      <c r="V357" s="16"/>
      <c r="W357" s="16"/>
      <c r="X357" s="16"/>
      <c r="Y357" s="16"/>
      <c r="Z357" s="16"/>
      <c r="AA357" s="16"/>
      <c r="AB357" s="16"/>
      <c r="AC357" s="16"/>
      <c r="AD357" s="16"/>
      <c r="AE357" s="16"/>
      <c r="AF357" s="16"/>
      <c r="AG357" s="16"/>
      <c r="AH357" s="16"/>
      <c r="AI357" s="16"/>
      <c r="AJ357" s="16"/>
      <c r="AK357" s="16"/>
    </row>
    <row r="358" spans="1:37" ht="42" customHeight="1" thickBot="1">
      <c r="A358" s="290"/>
      <c r="B358" s="259"/>
      <c r="C358" s="276"/>
      <c r="D358" s="269" t="s">
        <v>446</v>
      </c>
      <c r="E358" s="280" t="s">
        <v>795</v>
      </c>
      <c r="F358" s="4" t="s">
        <v>557</v>
      </c>
      <c r="H358" s="252"/>
      <c r="I358" s="349"/>
      <c r="J358" s="241"/>
      <c r="K358" s="239"/>
      <c r="L358" s="239"/>
      <c r="M358" s="39"/>
      <c r="N358" s="39"/>
      <c r="O358" s="191"/>
      <c r="P358" s="39"/>
      <c r="R358" s="16"/>
      <c r="S358" s="16"/>
      <c r="T358" s="16"/>
      <c r="U358" s="16"/>
      <c r="V358" s="16"/>
      <c r="W358" s="16"/>
      <c r="X358" s="16"/>
      <c r="Y358" s="16"/>
      <c r="Z358" s="16"/>
      <c r="AA358" s="16"/>
      <c r="AB358" s="16"/>
      <c r="AC358" s="16"/>
      <c r="AD358" s="16"/>
      <c r="AE358" s="16"/>
      <c r="AF358" s="16"/>
      <c r="AG358" s="16"/>
      <c r="AH358" s="16"/>
      <c r="AI358" s="16"/>
      <c r="AJ358" s="16"/>
      <c r="AK358" s="16"/>
    </row>
    <row r="359" spans="1:37" ht="42" customHeight="1" thickBot="1">
      <c r="A359" s="290"/>
      <c r="B359" s="259"/>
      <c r="C359" s="277"/>
      <c r="D359" s="270"/>
      <c r="E359" s="284"/>
      <c r="F359" s="1" t="s">
        <v>558</v>
      </c>
      <c r="H359" s="347"/>
      <c r="I359" s="350"/>
      <c r="J359" s="242"/>
      <c r="K359" s="240"/>
      <c r="L359" s="240"/>
      <c r="M359" s="40"/>
      <c r="N359" s="40"/>
      <c r="O359" s="193"/>
      <c r="P359" s="40"/>
      <c r="R359" s="16"/>
      <c r="S359" s="16"/>
      <c r="T359" s="16"/>
      <c r="U359" s="16"/>
      <c r="V359" s="16"/>
      <c r="W359" s="16"/>
      <c r="X359" s="16"/>
      <c r="Y359" s="16"/>
      <c r="Z359" s="16"/>
      <c r="AA359" s="16"/>
      <c r="AB359" s="16"/>
      <c r="AC359" s="16"/>
      <c r="AD359" s="16"/>
      <c r="AE359" s="16"/>
      <c r="AF359" s="16"/>
      <c r="AG359" s="16"/>
      <c r="AH359" s="16"/>
      <c r="AI359" s="16"/>
      <c r="AJ359" s="16"/>
      <c r="AK359" s="16"/>
    </row>
    <row r="360" spans="1:37" ht="7.95" customHeight="1" thickBot="1">
      <c r="A360" s="290"/>
      <c r="B360" s="259"/>
      <c r="C360" s="32"/>
      <c r="D360" s="30"/>
      <c r="E360" s="208"/>
      <c r="F360" s="29"/>
      <c r="G360" s="29"/>
      <c r="H360" s="29"/>
      <c r="I360" s="59"/>
      <c r="J360" s="207"/>
      <c r="K360" s="211"/>
      <c r="L360" s="211"/>
      <c r="M360" s="29"/>
      <c r="N360" s="29"/>
      <c r="O360" s="195"/>
      <c r="P360" s="29"/>
      <c r="R360" s="16"/>
      <c r="S360" s="16"/>
      <c r="T360" s="16"/>
      <c r="U360" s="16"/>
      <c r="V360" s="16"/>
      <c r="W360" s="16"/>
      <c r="X360" s="16"/>
      <c r="Y360" s="16"/>
      <c r="Z360" s="16"/>
      <c r="AA360" s="16"/>
      <c r="AB360" s="16"/>
      <c r="AC360" s="16"/>
      <c r="AD360" s="16"/>
      <c r="AE360" s="16"/>
      <c r="AF360" s="16"/>
      <c r="AG360" s="16"/>
      <c r="AH360" s="16"/>
      <c r="AI360" s="16"/>
      <c r="AJ360" s="16"/>
      <c r="AK360" s="16"/>
    </row>
    <row r="361" spans="1:37" s="44" customFormat="1" ht="42" customHeight="1" thickBot="1">
      <c r="A361" s="290"/>
      <c r="B361" s="259"/>
      <c r="C361" s="275">
        <f>C354+1</f>
        <v>52</v>
      </c>
      <c r="D361" s="269" t="s">
        <v>520</v>
      </c>
      <c r="E361" s="278" t="s">
        <v>796</v>
      </c>
      <c r="F361" s="5" t="s">
        <v>559</v>
      </c>
      <c r="H361" s="254" t="s">
        <v>625</v>
      </c>
      <c r="I361" s="348" t="s">
        <v>539</v>
      </c>
      <c r="J361" s="203" t="s">
        <v>817</v>
      </c>
      <c r="K361" s="238"/>
      <c r="L361" s="238"/>
      <c r="M361" s="39" t="s">
        <v>44</v>
      </c>
      <c r="N361" s="39"/>
      <c r="O361" s="191"/>
      <c r="P361" s="39"/>
      <c r="R361" s="68"/>
      <c r="S361" s="68"/>
      <c r="T361" s="68"/>
      <c r="U361" s="68"/>
      <c r="V361" s="68"/>
      <c r="W361" s="68"/>
      <c r="X361" s="68"/>
      <c r="Y361" s="68"/>
      <c r="Z361" s="68"/>
      <c r="AA361" s="68"/>
      <c r="AB361" s="68"/>
      <c r="AC361" s="68"/>
      <c r="AD361" s="68"/>
      <c r="AE361" s="68"/>
      <c r="AF361" s="68"/>
      <c r="AG361" s="68"/>
      <c r="AH361" s="68"/>
      <c r="AI361" s="68"/>
      <c r="AJ361" s="68"/>
      <c r="AK361" s="68"/>
    </row>
    <row r="362" spans="1:37" ht="42" customHeight="1" thickBot="1">
      <c r="A362" s="290"/>
      <c r="B362" s="259"/>
      <c r="C362" s="276"/>
      <c r="D362" s="270"/>
      <c r="E362" s="279"/>
      <c r="F362" s="5" t="s">
        <v>554</v>
      </c>
      <c r="H362" s="255"/>
      <c r="I362" s="349"/>
      <c r="J362" s="248"/>
      <c r="K362" s="239"/>
      <c r="L362" s="239"/>
      <c r="M362" s="39" t="s">
        <v>201</v>
      </c>
      <c r="N362" s="39"/>
      <c r="O362" s="191"/>
      <c r="P362" s="39"/>
      <c r="R362" s="16"/>
      <c r="S362" s="16"/>
      <c r="T362" s="16"/>
      <c r="U362" s="16"/>
      <c r="V362" s="16"/>
      <c r="W362" s="16"/>
      <c r="X362" s="16"/>
      <c r="Y362" s="16"/>
      <c r="Z362" s="16"/>
      <c r="AA362" s="16"/>
      <c r="AB362" s="16"/>
      <c r="AC362" s="16"/>
      <c r="AD362" s="16"/>
      <c r="AE362" s="16"/>
      <c r="AF362" s="16"/>
      <c r="AG362" s="16"/>
      <c r="AH362" s="16"/>
      <c r="AI362" s="16"/>
      <c r="AJ362" s="16"/>
      <c r="AK362" s="16"/>
    </row>
    <row r="363" spans="1:37" ht="42" customHeight="1" thickBot="1">
      <c r="A363" s="290"/>
      <c r="B363" s="259"/>
      <c r="C363" s="276"/>
      <c r="D363" s="269" t="s">
        <v>521</v>
      </c>
      <c r="E363" s="280" t="s">
        <v>797</v>
      </c>
      <c r="F363" s="5" t="s">
        <v>555</v>
      </c>
      <c r="H363" s="256"/>
      <c r="I363" s="349"/>
      <c r="J363" s="249"/>
      <c r="K363" s="239"/>
      <c r="L363" s="239"/>
      <c r="M363" s="39" t="s">
        <v>391</v>
      </c>
      <c r="N363" s="39"/>
      <c r="O363" s="191"/>
      <c r="P363" s="39"/>
      <c r="R363" s="16"/>
      <c r="S363" s="16"/>
      <c r="T363" s="16"/>
      <c r="U363" s="16"/>
      <c r="V363" s="16"/>
      <c r="W363" s="16"/>
      <c r="X363" s="16"/>
      <c r="Y363" s="16"/>
      <c r="Z363" s="16"/>
      <c r="AA363" s="16"/>
      <c r="AB363" s="16"/>
      <c r="AC363" s="16"/>
      <c r="AD363" s="16"/>
      <c r="AE363" s="16"/>
      <c r="AF363" s="16"/>
      <c r="AG363" s="16"/>
      <c r="AH363" s="16"/>
      <c r="AI363" s="16"/>
      <c r="AJ363" s="16"/>
      <c r="AK363" s="16"/>
    </row>
    <row r="364" spans="1:37" ht="42" customHeight="1" thickBot="1">
      <c r="A364" s="290"/>
      <c r="B364" s="259"/>
      <c r="C364" s="276"/>
      <c r="D364" s="270"/>
      <c r="E364" s="281"/>
      <c r="F364" s="4" t="s">
        <v>556</v>
      </c>
      <c r="H364" s="251" t="s">
        <v>551</v>
      </c>
      <c r="I364" s="349"/>
      <c r="J364" s="249"/>
      <c r="K364" s="239"/>
      <c r="L364" s="239"/>
      <c r="M364" s="39"/>
      <c r="N364" s="39"/>
      <c r="O364" s="191"/>
      <c r="P364" s="39"/>
      <c r="R364" s="16"/>
      <c r="S364" s="16"/>
      <c r="T364" s="16"/>
      <c r="U364" s="16"/>
      <c r="V364" s="16"/>
      <c r="W364" s="16"/>
      <c r="X364" s="16"/>
      <c r="Y364" s="16"/>
      <c r="Z364" s="16"/>
      <c r="AA364" s="16"/>
      <c r="AB364" s="16"/>
      <c r="AC364" s="16"/>
      <c r="AD364" s="16"/>
      <c r="AE364" s="16"/>
      <c r="AF364" s="16"/>
      <c r="AG364" s="16"/>
      <c r="AH364" s="16"/>
      <c r="AI364" s="16"/>
      <c r="AJ364" s="16"/>
      <c r="AK364" s="16"/>
    </row>
    <row r="365" spans="1:37" ht="42" customHeight="1" thickBot="1">
      <c r="A365" s="290"/>
      <c r="B365" s="259"/>
      <c r="C365" s="276"/>
      <c r="D365" s="269" t="s">
        <v>522</v>
      </c>
      <c r="E365" s="280" t="s">
        <v>798</v>
      </c>
      <c r="F365" s="4" t="s">
        <v>557</v>
      </c>
      <c r="H365" s="252"/>
      <c r="I365" s="349"/>
      <c r="J365" s="249"/>
      <c r="K365" s="239"/>
      <c r="L365" s="239"/>
      <c r="M365" s="39"/>
      <c r="N365" s="39"/>
      <c r="O365" s="191"/>
      <c r="P365" s="39"/>
      <c r="R365" s="16"/>
      <c r="S365" s="16"/>
      <c r="T365" s="16"/>
      <c r="U365" s="16"/>
      <c r="V365" s="16"/>
      <c r="W365" s="16"/>
      <c r="X365" s="16"/>
      <c r="Y365" s="16"/>
      <c r="Z365" s="16"/>
      <c r="AA365" s="16"/>
      <c r="AB365" s="16"/>
      <c r="AC365" s="16"/>
      <c r="AD365" s="16"/>
      <c r="AE365" s="16"/>
      <c r="AF365" s="16"/>
      <c r="AG365" s="16"/>
      <c r="AH365" s="16"/>
      <c r="AI365" s="16"/>
      <c r="AJ365" s="16"/>
      <c r="AK365" s="16"/>
    </row>
    <row r="366" spans="1:37" ht="42" customHeight="1" thickBot="1">
      <c r="A366" s="290"/>
      <c r="B366" s="259"/>
      <c r="C366" s="277"/>
      <c r="D366" s="270"/>
      <c r="E366" s="284"/>
      <c r="F366" s="1" t="s">
        <v>558</v>
      </c>
      <c r="H366" s="347"/>
      <c r="I366" s="350"/>
      <c r="J366" s="250"/>
      <c r="K366" s="240"/>
      <c r="L366" s="240"/>
      <c r="M366" s="40"/>
      <c r="N366" s="40"/>
      <c r="O366" s="193"/>
      <c r="P366" s="40"/>
      <c r="R366" s="16"/>
      <c r="S366" s="16"/>
      <c r="T366" s="16"/>
      <c r="U366" s="16"/>
      <c r="V366" s="16"/>
      <c r="W366" s="16"/>
      <c r="X366" s="16"/>
      <c r="Y366" s="16"/>
      <c r="Z366" s="16"/>
      <c r="AA366" s="16"/>
      <c r="AB366" s="16"/>
      <c r="AC366" s="16"/>
      <c r="AD366" s="16"/>
      <c r="AE366" s="16"/>
      <c r="AF366" s="16"/>
      <c r="AG366" s="16"/>
      <c r="AH366" s="16"/>
      <c r="AI366" s="16"/>
      <c r="AJ366" s="16"/>
      <c r="AK366" s="16"/>
    </row>
    <row r="367" spans="1:37" ht="7.95" customHeight="1" thickBot="1">
      <c r="A367" s="290"/>
      <c r="B367" s="259"/>
      <c r="C367" s="32"/>
      <c r="D367" s="30"/>
      <c r="E367" s="208"/>
      <c r="F367" s="29"/>
      <c r="G367" s="29"/>
      <c r="H367" s="29"/>
      <c r="I367" s="59"/>
      <c r="J367" s="207"/>
      <c r="K367" s="211"/>
      <c r="L367" s="211"/>
      <c r="M367" s="29"/>
      <c r="N367" s="29"/>
      <c r="O367" s="195"/>
      <c r="P367" s="29"/>
      <c r="R367" s="16"/>
      <c r="S367" s="16"/>
      <c r="T367" s="16"/>
      <c r="U367" s="16"/>
      <c r="V367" s="16"/>
      <c r="W367" s="16"/>
      <c r="X367" s="16"/>
      <c r="Y367" s="16"/>
      <c r="Z367" s="16"/>
      <c r="AA367" s="16"/>
      <c r="AB367" s="16"/>
      <c r="AC367" s="16"/>
      <c r="AD367" s="16"/>
      <c r="AE367" s="16"/>
      <c r="AF367" s="16"/>
      <c r="AG367" s="16"/>
      <c r="AH367" s="16"/>
      <c r="AI367" s="16"/>
      <c r="AJ367" s="16"/>
      <c r="AK367" s="16"/>
    </row>
    <row r="368" spans="1:37" s="44" customFormat="1" ht="42" customHeight="1" thickBot="1">
      <c r="A368" s="290"/>
      <c r="B368" s="259"/>
      <c r="C368" s="275">
        <f>C361+1</f>
        <v>53</v>
      </c>
      <c r="D368" s="269" t="s">
        <v>519</v>
      </c>
      <c r="E368" s="271" t="s">
        <v>775</v>
      </c>
      <c r="F368" s="5" t="s">
        <v>559</v>
      </c>
      <c r="H368" s="254" t="s">
        <v>626</v>
      </c>
      <c r="I368" s="348" t="s">
        <v>539</v>
      </c>
      <c r="J368" s="203" t="s">
        <v>889</v>
      </c>
      <c r="K368" s="238"/>
      <c r="L368" s="238"/>
      <c r="M368" s="39" t="s">
        <v>593</v>
      </c>
      <c r="N368" s="39"/>
      <c r="O368" s="191"/>
      <c r="P368" s="39"/>
      <c r="R368" s="68"/>
      <c r="S368" s="68"/>
      <c r="T368" s="68"/>
      <c r="U368" s="68"/>
      <c r="V368" s="68"/>
      <c r="W368" s="68"/>
      <c r="X368" s="68"/>
      <c r="Y368" s="68"/>
      <c r="Z368" s="68"/>
      <c r="AA368" s="68"/>
      <c r="AB368" s="68"/>
      <c r="AC368" s="68"/>
      <c r="AD368" s="68"/>
      <c r="AE368" s="68"/>
      <c r="AF368" s="68"/>
      <c r="AG368" s="68"/>
      <c r="AH368" s="68"/>
      <c r="AI368" s="68"/>
      <c r="AJ368" s="68"/>
      <c r="AK368" s="68"/>
    </row>
    <row r="369" spans="1:37" ht="42" customHeight="1" thickBot="1">
      <c r="A369" s="290"/>
      <c r="B369" s="259"/>
      <c r="C369" s="276"/>
      <c r="D369" s="270"/>
      <c r="E369" s="268"/>
      <c r="F369" s="5" t="s">
        <v>554</v>
      </c>
      <c r="H369" s="255"/>
      <c r="I369" s="349"/>
      <c r="J369" s="241"/>
      <c r="K369" s="239"/>
      <c r="L369" s="239"/>
      <c r="M369" s="39"/>
      <c r="N369" s="39"/>
      <c r="O369" s="191"/>
      <c r="P369" s="39"/>
      <c r="R369" s="16"/>
      <c r="S369" s="16"/>
      <c r="T369" s="16"/>
      <c r="U369" s="16"/>
      <c r="V369" s="16"/>
      <c r="W369" s="16"/>
      <c r="X369" s="16"/>
      <c r="Y369" s="16"/>
      <c r="Z369" s="16"/>
      <c r="AA369" s="16"/>
      <c r="AB369" s="16"/>
      <c r="AC369" s="16"/>
      <c r="AD369" s="16"/>
      <c r="AE369" s="16"/>
      <c r="AF369" s="16"/>
      <c r="AG369" s="16"/>
      <c r="AH369" s="16"/>
      <c r="AI369" s="16"/>
      <c r="AJ369" s="16"/>
      <c r="AK369" s="16"/>
    </row>
    <row r="370" spans="1:37" ht="42" customHeight="1" thickBot="1">
      <c r="A370" s="290"/>
      <c r="B370" s="259"/>
      <c r="C370" s="276"/>
      <c r="D370" s="269" t="s">
        <v>518</v>
      </c>
      <c r="E370" s="267" t="s">
        <v>776</v>
      </c>
      <c r="F370" s="5" t="s">
        <v>555</v>
      </c>
      <c r="H370" s="256"/>
      <c r="I370" s="349"/>
      <c r="J370" s="241"/>
      <c r="K370" s="239"/>
      <c r="L370" s="239"/>
      <c r="M370" s="39"/>
      <c r="N370" s="39"/>
      <c r="O370" s="191"/>
      <c r="P370" s="39"/>
      <c r="R370" s="16"/>
      <c r="S370" s="16"/>
      <c r="T370" s="16"/>
      <c r="U370" s="16"/>
      <c r="V370" s="16"/>
      <c r="W370" s="16"/>
      <c r="X370" s="16"/>
      <c r="Y370" s="16"/>
      <c r="Z370" s="16"/>
      <c r="AA370" s="16"/>
      <c r="AB370" s="16"/>
      <c r="AC370" s="16"/>
      <c r="AD370" s="16"/>
      <c r="AE370" s="16"/>
      <c r="AF370" s="16"/>
      <c r="AG370" s="16"/>
      <c r="AH370" s="16"/>
      <c r="AI370" s="16"/>
      <c r="AJ370" s="16"/>
      <c r="AK370" s="16"/>
    </row>
    <row r="371" spans="1:37" ht="42" customHeight="1" thickBot="1">
      <c r="A371" s="290"/>
      <c r="B371" s="259"/>
      <c r="C371" s="276"/>
      <c r="D371" s="270"/>
      <c r="E371" s="268"/>
      <c r="F371" s="4" t="s">
        <v>556</v>
      </c>
      <c r="H371" s="251" t="s">
        <v>552</v>
      </c>
      <c r="I371" s="349"/>
      <c r="J371" s="241"/>
      <c r="K371" s="239"/>
      <c r="L371" s="239"/>
      <c r="M371" s="39"/>
      <c r="N371" s="39"/>
      <c r="O371" s="191"/>
      <c r="P371" s="39"/>
      <c r="R371" s="16"/>
      <c r="S371" s="16"/>
      <c r="T371" s="16"/>
      <c r="U371" s="16"/>
      <c r="V371" s="16"/>
      <c r="W371" s="16"/>
      <c r="X371" s="16"/>
      <c r="Y371" s="16"/>
      <c r="Z371" s="16"/>
      <c r="AA371" s="16"/>
      <c r="AB371" s="16"/>
      <c r="AC371" s="16"/>
      <c r="AD371" s="16"/>
      <c r="AE371" s="16"/>
      <c r="AF371" s="16"/>
      <c r="AG371" s="16"/>
      <c r="AH371" s="16"/>
      <c r="AI371" s="16"/>
      <c r="AJ371" s="16"/>
      <c r="AK371" s="16"/>
    </row>
    <row r="372" spans="1:37" ht="42" customHeight="1" thickBot="1">
      <c r="A372" s="290"/>
      <c r="B372" s="259"/>
      <c r="C372" s="276"/>
      <c r="D372" s="269" t="s">
        <v>517</v>
      </c>
      <c r="E372" s="267" t="s">
        <v>777</v>
      </c>
      <c r="F372" s="4" t="s">
        <v>557</v>
      </c>
      <c r="H372" s="252"/>
      <c r="I372" s="349"/>
      <c r="J372" s="241"/>
      <c r="K372" s="239"/>
      <c r="L372" s="239"/>
      <c r="M372" s="39"/>
      <c r="N372" s="39"/>
      <c r="O372" s="191"/>
      <c r="P372" s="39"/>
      <c r="R372" s="16"/>
      <c r="S372" s="16"/>
      <c r="T372" s="16"/>
      <c r="U372" s="16"/>
      <c r="V372" s="16"/>
      <c r="W372" s="16"/>
      <c r="X372" s="16"/>
      <c r="Y372" s="16"/>
      <c r="Z372" s="16"/>
      <c r="AA372" s="16"/>
      <c r="AB372" s="16"/>
      <c r="AC372" s="16"/>
      <c r="AD372" s="16"/>
      <c r="AE372" s="16"/>
      <c r="AF372" s="16"/>
      <c r="AG372" s="16"/>
      <c r="AH372" s="16"/>
      <c r="AI372" s="16"/>
      <c r="AJ372" s="16"/>
      <c r="AK372" s="16"/>
    </row>
    <row r="373" spans="1:37" ht="42" customHeight="1" thickBot="1">
      <c r="A373" s="290"/>
      <c r="B373" s="260"/>
      <c r="C373" s="277"/>
      <c r="D373" s="270"/>
      <c r="E373" s="268"/>
      <c r="F373" s="1" t="s">
        <v>558</v>
      </c>
      <c r="H373" s="253"/>
      <c r="I373" s="350"/>
      <c r="J373" s="242"/>
      <c r="K373" s="240"/>
      <c r="L373" s="240"/>
      <c r="M373" s="40"/>
      <c r="N373" s="40"/>
      <c r="O373" s="193"/>
      <c r="P373" s="40"/>
      <c r="R373" s="16"/>
      <c r="S373" s="16"/>
      <c r="T373" s="16"/>
      <c r="U373" s="16"/>
      <c r="V373" s="16"/>
      <c r="W373" s="16"/>
      <c r="X373" s="16"/>
      <c r="Y373" s="16"/>
      <c r="Z373" s="16"/>
      <c r="AA373" s="16"/>
      <c r="AB373" s="16"/>
      <c r="AC373" s="16"/>
      <c r="AD373" s="16"/>
      <c r="AE373" s="16"/>
      <c r="AF373" s="16"/>
      <c r="AG373" s="16"/>
      <c r="AH373" s="16"/>
      <c r="AI373" s="16"/>
      <c r="AJ373" s="16"/>
      <c r="AK373" s="16"/>
    </row>
    <row r="374" spans="1:37" ht="7.95" customHeight="1" thickBot="1">
      <c r="A374" s="290"/>
      <c r="B374" s="17"/>
      <c r="C374" s="32"/>
      <c r="D374" s="30"/>
      <c r="E374" s="208"/>
      <c r="F374" s="29"/>
      <c r="G374" s="29"/>
      <c r="H374" s="29"/>
      <c r="I374" s="59"/>
      <c r="J374" s="207"/>
      <c r="K374" s="211"/>
      <c r="L374" s="211"/>
      <c r="M374" s="29"/>
      <c r="N374" s="29"/>
      <c r="O374" s="195"/>
      <c r="P374" s="29"/>
      <c r="R374" s="16"/>
      <c r="S374" s="16"/>
      <c r="T374" s="16"/>
      <c r="U374" s="16"/>
      <c r="V374" s="16"/>
      <c r="W374" s="16"/>
      <c r="X374" s="16"/>
      <c r="Y374" s="16"/>
      <c r="Z374" s="16"/>
      <c r="AA374" s="16"/>
      <c r="AB374" s="16"/>
      <c r="AC374" s="16"/>
      <c r="AD374" s="16"/>
      <c r="AE374" s="16"/>
      <c r="AF374" s="16"/>
      <c r="AG374" s="16"/>
      <c r="AH374" s="16"/>
      <c r="AI374" s="16"/>
      <c r="AJ374" s="16"/>
      <c r="AK374" s="16"/>
    </row>
    <row r="375" spans="1:37" s="44" customFormat="1" ht="42" customHeight="1" thickBot="1">
      <c r="A375" s="290"/>
      <c r="B375" s="257" t="s">
        <v>420</v>
      </c>
      <c r="C375" s="275">
        <f>C368+1</f>
        <v>54</v>
      </c>
      <c r="D375" s="269" t="s">
        <v>515</v>
      </c>
      <c r="E375" s="278" t="s">
        <v>778</v>
      </c>
      <c r="F375" s="5" t="s">
        <v>559</v>
      </c>
      <c r="H375" s="254" t="s">
        <v>626</v>
      </c>
      <c r="I375" s="348" t="s">
        <v>539</v>
      </c>
      <c r="J375" s="203" t="s">
        <v>818</v>
      </c>
      <c r="K375" s="238"/>
      <c r="L375" s="238"/>
      <c r="M375" s="39" t="s">
        <v>171</v>
      </c>
      <c r="N375" s="39"/>
      <c r="O375" s="191"/>
      <c r="P375" s="39"/>
      <c r="R375" s="68"/>
      <c r="S375" s="68"/>
      <c r="T375" s="68"/>
      <c r="U375" s="68"/>
      <c r="V375" s="68"/>
      <c r="W375" s="68"/>
      <c r="X375" s="68"/>
      <c r="Y375" s="68"/>
      <c r="Z375" s="68"/>
      <c r="AA375" s="68"/>
      <c r="AB375" s="68"/>
      <c r="AC375" s="68"/>
      <c r="AD375" s="68"/>
      <c r="AE375" s="68"/>
      <c r="AF375" s="68"/>
      <c r="AG375" s="68"/>
      <c r="AH375" s="68"/>
      <c r="AI375" s="68"/>
      <c r="AJ375" s="68"/>
      <c r="AK375" s="68"/>
    </row>
    <row r="376" spans="1:37" ht="42" customHeight="1" thickBot="1">
      <c r="A376" s="290"/>
      <c r="B376" s="258"/>
      <c r="C376" s="276"/>
      <c r="D376" s="270"/>
      <c r="E376" s="279"/>
      <c r="F376" s="5" t="s">
        <v>554</v>
      </c>
      <c r="H376" s="255"/>
      <c r="I376" s="349"/>
      <c r="J376" s="241"/>
      <c r="K376" s="239"/>
      <c r="L376" s="239"/>
      <c r="M376" s="39"/>
      <c r="N376" s="39"/>
      <c r="O376" s="191"/>
      <c r="P376" s="39"/>
      <c r="R376" s="16"/>
      <c r="S376" s="16"/>
      <c r="T376" s="16"/>
      <c r="U376" s="16"/>
      <c r="V376" s="16"/>
      <c r="W376" s="16"/>
      <c r="X376" s="16"/>
      <c r="Y376" s="16"/>
      <c r="Z376" s="16"/>
      <c r="AA376" s="16"/>
      <c r="AB376" s="16"/>
      <c r="AC376" s="16"/>
      <c r="AD376" s="16"/>
      <c r="AE376" s="16"/>
      <c r="AF376" s="16"/>
      <c r="AG376" s="16"/>
      <c r="AH376" s="16"/>
      <c r="AI376" s="16"/>
      <c r="AJ376" s="16"/>
      <c r="AK376" s="16"/>
    </row>
    <row r="377" spans="1:37" ht="42" customHeight="1" thickBot="1">
      <c r="A377" s="290"/>
      <c r="B377" s="258"/>
      <c r="C377" s="276"/>
      <c r="D377" s="269" t="s">
        <v>516</v>
      </c>
      <c r="E377" s="280" t="s">
        <v>779</v>
      </c>
      <c r="F377" s="5" t="s">
        <v>555</v>
      </c>
      <c r="H377" s="256"/>
      <c r="I377" s="349"/>
      <c r="J377" s="241"/>
      <c r="K377" s="239"/>
      <c r="L377" s="239"/>
      <c r="M377" s="39"/>
      <c r="N377" s="39"/>
      <c r="O377" s="191"/>
      <c r="P377" s="39"/>
      <c r="R377" s="16"/>
      <c r="S377" s="16"/>
      <c r="T377" s="16"/>
      <c r="U377" s="16"/>
      <c r="V377" s="16"/>
      <c r="W377" s="16"/>
      <c r="X377" s="16"/>
      <c r="Y377" s="16"/>
      <c r="Z377" s="16"/>
      <c r="AA377" s="16"/>
      <c r="AB377" s="16"/>
      <c r="AC377" s="16"/>
      <c r="AD377" s="16"/>
      <c r="AE377" s="16"/>
      <c r="AF377" s="16"/>
      <c r="AG377" s="16"/>
      <c r="AH377" s="16"/>
      <c r="AI377" s="16"/>
      <c r="AJ377" s="16"/>
      <c r="AK377" s="16"/>
    </row>
    <row r="378" spans="1:37" ht="42" customHeight="1" thickBot="1">
      <c r="A378" s="290"/>
      <c r="B378" s="258"/>
      <c r="C378" s="276"/>
      <c r="D378" s="270"/>
      <c r="E378" s="281"/>
      <c r="F378" s="4" t="s">
        <v>556</v>
      </c>
      <c r="H378" s="251" t="s">
        <v>552</v>
      </c>
      <c r="I378" s="349"/>
      <c r="J378" s="241"/>
      <c r="K378" s="239"/>
      <c r="L378" s="239"/>
      <c r="M378" s="39"/>
      <c r="N378" s="39"/>
      <c r="O378" s="191"/>
      <c r="P378" s="39"/>
      <c r="R378" s="16"/>
      <c r="S378" s="16"/>
      <c r="T378" s="16"/>
      <c r="U378" s="16"/>
      <c r="V378" s="16"/>
      <c r="W378" s="16"/>
      <c r="X378" s="16"/>
      <c r="Y378" s="16"/>
      <c r="Z378" s="16"/>
      <c r="AA378" s="16"/>
      <c r="AB378" s="16"/>
      <c r="AC378" s="16"/>
      <c r="AD378" s="16"/>
      <c r="AE378" s="16"/>
      <c r="AF378" s="16"/>
      <c r="AG378" s="16"/>
      <c r="AH378" s="16"/>
      <c r="AI378" s="16"/>
      <c r="AJ378" s="16"/>
      <c r="AK378" s="16"/>
    </row>
    <row r="379" spans="1:37" ht="42" customHeight="1" thickBot="1">
      <c r="A379" s="290"/>
      <c r="B379" s="259"/>
      <c r="C379" s="276"/>
      <c r="D379" s="269" t="s">
        <v>514</v>
      </c>
      <c r="E379" s="280" t="s">
        <v>780</v>
      </c>
      <c r="F379" s="4" t="s">
        <v>557</v>
      </c>
      <c r="H379" s="252"/>
      <c r="I379" s="349"/>
      <c r="J379" s="241"/>
      <c r="K379" s="239"/>
      <c r="L379" s="239"/>
      <c r="M379" s="39"/>
      <c r="N379" s="39"/>
      <c r="O379" s="191"/>
      <c r="P379" s="39"/>
      <c r="R379" s="16"/>
      <c r="S379" s="16"/>
      <c r="T379" s="16"/>
      <c r="U379" s="16"/>
      <c r="V379" s="16"/>
      <c r="W379" s="16"/>
      <c r="X379" s="16"/>
      <c r="Y379" s="16"/>
      <c r="Z379" s="16"/>
      <c r="AA379" s="16"/>
      <c r="AB379" s="16"/>
      <c r="AC379" s="16"/>
      <c r="AD379" s="16"/>
      <c r="AE379" s="16"/>
      <c r="AF379" s="16"/>
      <c r="AG379" s="16"/>
      <c r="AH379" s="16"/>
      <c r="AI379" s="16"/>
      <c r="AJ379" s="16"/>
      <c r="AK379" s="16"/>
    </row>
    <row r="380" spans="1:37" ht="42" customHeight="1" thickBot="1">
      <c r="A380" s="290"/>
      <c r="B380" s="259"/>
      <c r="C380" s="277"/>
      <c r="D380" s="270"/>
      <c r="E380" s="284"/>
      <c r="F380" s="1" t="s">
        <v>558</v>
      </c>
      <c r="H380" s="253"/>
      <c r="I380" s="350"/>
      <c r="J380" s="242"/>
      <c r="K380" s="240"/>
      <c r="L380" s="240"/>
      <c r="M380" s="40"/>
      <c r="N380" s="40"/>
      <c r="O380" s="193"/>
      <c r="P380" s="40"/>
      <c r="R380" s="16"/>
      <c r="S380" s="16"/>
      <c r="T380" s="16"/>
      <c r="U380" s="16"/>
      <c r="V380" s="16"/>
      <c r="W380" s="16"/>
      <c r="X380" s="16"/>
      <c r="Y380" s="16"/>
      <c r="Z380" s="16"/>
      <c r="AA380" s="16"/>
      <c r="AB380" s="16"/>
      <c r="AC380" s="16"/>
      <c r="AD380" s="16"/>
      <c r="AE380" s="16"/>
      <c r="AF380" s="16"/>
      <c r="AG380" s="16"/>
      <c r="AH380" s="16"/>
      <c r="AI380" s="16"/>
      <c r="AJ380" s="16"/>
      <c r="AK380" s="16"/>
    </row>
    <row r="381" spans="1:37" ht="7.95" customHeight="1" thickBot="1">
      <c r="A381" s="290"/>
      <c r="B381" s="259"/>
      <c r="C381" s="32"/>
      <c r="D381" s="30"/>
      <c r="E381" s="208"/>
      <c r="F381" s="29"/>
      <c r="G381" s="29"/>
      <c r="H381" s="29"/>
      <c r="I381" s="59"/>
      <c r="J381" s="207"/>
      <c r="K381" s="211"/>
      <c r="L381" s="211"/>
      <c r="M381" s="29"/>
      <c r="N381" s="29"/>
      <c r="O381" s="195"/>
      <c r="P381" s="29"/>
      <c r="R381" s="16"/>
      <c r="S381" s="16"/>
      <c r="T381" s="16"/>
      <c r="U381" s="16"/>
      <c r="V381" s="16"/>
      <c r="W381" s="16"/>
      <c r="X381" s="16"/>
      <c r="Y381" s="16"/>
      <c r="Z381" s="16"/>
      <c r="AA381" s="16"/>
      <c r="AB381" s="16"/>
      <c r="AC381" s="16"/>
      <c r="AD381" s="16"/>
      <c r="AE381" s="16"/>
      <c r="AF381" s="16"/>
      <c r="AG381" s="16"/>
      <c r="AH381" s="16"/>
      <c r="AI381" s="16"/>
      <c r="AJ381" s="16"/>
      <c r="AK381" s="16"/>
    </row>
    <row r="382" spans="1:37" s="44" customFormat="1" ht="42" customHeight="1" thickBot="1">
      <c r="A382" s="290"/>
      <c r="B382" s="259"/>
      <c r="C382" s="275">
        <f>C375+1</f>
        <v>55</v>
      </c>
      <c r="D382" s="269" t="s">
        <v>513</v>
      </c>
      <c r="E382" s="271" t="s">
        <v>781</v>
      </c>
      <c r="F382" s="5" t="s">
        <v>559</v>
      </c>
      <c r="H382" s="254" t="s">
        <v>626</v>
      </c>
      <c r="I382" s="348" t="s">
        <v>539</v>
      </c>
      <c r="J382" s="203" t="s">
        <v>819</v>
      </c>
      <c r="K382" s="238"/>
      <c r="L382" s="238"/>
      <c r="M382" s="39" t="s">
        <v>172</v>
      </c>
      <c r="N382" s="39"/>
      <c r="O382" s="191"/>
      <c r="P382" s="39"/>
      <c r="R382" s="68"/>
      <c r="S382" s="68"/>
      <c r="T382" s="68"/>
      <c r="U382" s="68"/>
      <c r="V382" s="68"/>
      <c r="W382" s="68"/>
      <c r="X382" s="68"/>
      <c r="Y382" s="68"/>
      <c r="Z382" s="68"/>
      <c r="AA382" s="68"/>
      <c r="AB382" s="68"/>
      <c r="AC382" s="68"/>
      <c r="AD382" s="68"/>
      <c r="AE382" s="68"/>
      <c r="AF382" s="68"/>
      <c r="AG382" s="68"/>
      <c r="AH382" s="68"/>
      <c r="AI382" s="68"/>
      <c r="AJ382" s="68"/>
      <c r="AK382" s="68"/>
    </row>
    <row r="383" spans="1:37" ht="42" customHeight="1" thickBot="1">
      <c r="A383" s="290"/>
      <c r="B383" s="259"/>
      <c r="C383" s="276"/>
      <c r="D383" s="270"/>
      <c r="E383" s="268"/>
      <c r="F383" s="5" t="s">
        <v>554</v>
      </c>
      <c r="H383" s="255"/>
      <c r="I383" s="349"/>
      <c r="J383" s="241"/>
      <c r="K383" s="239"/>
      <c r="L383" s="239"/>
      <c r="M383" s="39"/>
      <c r="N383" s="39"/>
      <c r="O383" s="191"/>
      <c r="P383" s="39"/>
      <c r="R383" s="16"/>
      <c r="S383" s="16"/>
      <c r="T383" s="16"/>
      <c r="U383" s="16"/>
      <c r="V383" s="16"/>
      <c r="W383" s="16"/>
      <c r="X383" s="16"/>
      <c r="Y383" s="16"/>
      <c r="Z383" s="16"/>
      <c r="AA383" s="16"/>
      <c r="AB383" s="16"/>
      <c r="AC383" s="16"/>
      <c r="AD383" s="16"/>
      <c r="AE383" s="16"/>
      <c r="AF383" s="16"/>
      <c r="AG383" s="16"/>
      <c r="AH383" s="16"/>
      <c r="AI383" s="16"/>
      <c r="AJ383" s="16"/>
      <c r="AK383" s="16"/>
    </row>
    <row r="384" spans="1:37" ht="42" customHeight="1" thickBot="1">
      <c r="A384" s="290"/>
      <c r="B384" s="259"/>
      <c r="C384" s="276"/>
      <c r="D384" s="269" t="s">
        <v>512</v>
      </c>
      <c r="E384" s="267" t="s">
        <v>782</v>
      </c>
      <c r="F384" s="5" t="s">
        <v>555</v>
      </c>
      <c r="H384" s="256"/>
      <c r="I384" s="349"/>
      <c r="J384" s="241"/>
      <c r="K384" s="239"/>
      <c r="L384" s="239"/>
      <c r="M384" s="39"/>
      <c r="N384" s="39"/>
      <c r="O384" s="191"/>
      <c r="P384" s="39"/>
      <c r="R384" s="16"/>
      <c r="S384" s="16"/>
      <c r="T384" s="16"/>
      <c r="U384" s="16"/>
      <c r="V384" s="16"/>
      <c r="W384" s="16"/>
      <c r="X384" s="16"/>
      <c r="Y384" s="16"/>
      <c r="Z384" s="16"/>
      <c r="AA384" s="16"/>
      <c r="AB384" s="16"/>
      <c r="AC384" s="16"/>
      <c r="AD384" s="16"/>
      <c r="AE384" s="16"/>
      <c r="AF384" s="16"/>
      <c r="AG384" s="16"/>
      <c r="AH384" s="16"/>
      <c r="AI384" s="16"/>
      <c r="AJ384" s="16"/>
      <c r="AK384" s="16"/>
    </row>
    <row r="385" spans="1:37" ht="42" customHeight="1" thickBot="1">
      <c r="A385" s="290"/>
      <c r="B385" s="259"/>
      <c r="C385" s="276"/>
      <c r="D385" s="270"/>
      <c r="E385" s="268"/>
      <c r="F385" s="4" t="s">
        <v>556</v>
      </c>
      <c r="H385" s="251" t="s">
        <v>552</v>
      </c>
      <c r="I385" s="349"/>
      <c r="J385" s="241"/>
      <c r="K385" s="239"/>
      <c r="L385" s="239"/>
      <c r="M385" s="39"/>
      <c r="N385" s="39"/>
      <c r="O385" s="191"/>
      <c r="P385" s="39"/>
      <c r="R385" s="16"/>
      <c r="S385" s="16"/>
      <c r="T385" s="16"/>
      <c r="U385" s="16"/>
      <c r="V385" s="16"/>
      <c r="W385" s="16"/>
      <c r="X385" s="16"/>
      <c r="Y385" s="16"/>
      <c r="Z385" s="16"/>
      <c r="AA385" s="16"/>
      <c r="AB385" s="16"/>
      <c r="AC385" s="16"/>
      <c r="AD385" s="16"/>
      <c r="AE385" s="16"/>
      <c r="AF385" s="16"/>
      <c r="AG385" s="16"/>
      <c r="AH385" s="16"/>
      <c r="AI385" s="16"/>
      <c r="AJ385" s="16"/>
      <c r="AK385" s="16"/>
    </row>
    <row r="386" spans="1:37" ht="42" customHeight="1" thickBot="1">
      <c r="A386" s="290"/>
      <c r="B386" s="259"/>
      <c r="C386" s="276"/>
      <c r="D386" s="269" t="s">
        <v>511</v>
      </c>
      <c r="E386" s="267" t="s">
        <v>800</v>
      </c>
      <c r="F386" s="4" t="s">
        <v>557</v>
      </c>
      <c r="H386" s="252"/>
      <c r="I386" s="349"/>
      <c r="J386" s="241"/>
      <c r="K386" s="239"/>
      <c r="L386" s="239"/>
      <c r="M386" s="39"/>
      <c r="N386" s="39"/>
      <c r="O386" s="191"/>
      <c r="P386" s="39"/>
      <c r="R386" s="16"/>
      <c r="S386" s="16"/>
      <c r="T386" s="16"/>
      <c r="U386" s="16"/>
      <c r="V386" s="16"/>
      <c r="W386" s="16"/>
      <c r="X386" s="16"/>
      <c r="Y386" s="16"/>
      <c r="Z386" s="16"/>
      <c r="AA386" s="16"/>
      <c r="AB386" s="16"/>
      <c r="AC386" s="16"/>
      <c r="AD386" s="16"/>
      <c r="AE386" s="16"/>
      <c r="AF386" s="16"/>
      <c r="AG386" s="16"/>
      <c r="AH386" s="16"/>
      <c r="AI386" s="16"/>
      <c r="AJ386" s="16"/>
      <c r="AK386" s="16"/>
    </row>
    <row r="387" spans="1:37" ht="42" customHeight="1" thickBot="1">
      <c r="A387" s="290"/>
      <c r="B387" s="259"/>
      <c r="C387" s="277"/>
      <c r="D387" s="270"/>
      <c r="E387" s="268"/>
      <c r="F387" s="1" t="s">
        <v>558</v>
      </c>
      <c r="H387" s="253"/>
      <c r="I387" s="350"/>
      <c r="J387" s="242"/>
      <c r="K387" s="240"/>
      <c r="L387" s="240"/>
      <c r="M387" s="40"/>
      <c r="N387" s="40"/>
      <c r="O387" s="193"/>
      <c r="P387" s="40"/>
      <c r="R387" s="16"/>
      <c r="S387" s="16"/>
      <c r="T387" s="16"/>
      <c r="U387" s="16"/>
      <c r="V387" s="16"/>
      <c r="W387" s="16"/>
      <c r="X387" s="16"/>
      <c r="Y387" s="16"/>
      <c r="Z387" s="16"/>
      <c r="AA387" s="16"/>
      <c r="AB387" s="16"/>
      <c r="AC387" s="16"/>
      <c r="AD387" s="16"/>
      <c r="AE387" s="16"/>
      <c r="AF387" s="16"/>
      <c r="AG387" s="16"/>
      <c r="AH387" s="16"/>
      <c r="AI387" s="16"/>
      <c r="AJ387" s="16"/>
      <c r="AK387" s="16"/>
    </row>
    <row r="388" spans="1:37" ht="7.95" customHeight="1" thickBot="1">
      <c r="A388" s="290"/>
      <c r="B388" s="259"/>
      <c r="C388" s="32"/>
      <c r="D388" s="30"/>
      <c r="E388" s="208"/>
      <c r="F388" s="29"/>
      <c r="G388" s="29"/>
      <c r="H388" s="29"/>
      <c r="I388" s="59"/>
      <c r="J388" s="207"/>
      <c r="K388" s="211"/>
      <c r="L388" s="211"/>
      <c r="M388" s="29"/>
      <c r="N388" s="29"/>
      <c r="O388" s="195"/>
      <c r="P388" s="29"/>
      <c r="R388" s="16"/>
      <c r="S388" s="16"/>
      <c r="T388" s="16"/>
      <c r="U388" s="16"/>
      <c r="V388" s="16"/>
      <c r="W388" s="16"/>
      <c r="X388" s="16"/>
      <c r="Y388" s="16"/>
      <c r="Z388" s="16"/>
      <c r="AA388" s="16"/>
      <c r="AB388" s="16"/>
      <c r="AC388" s="16"/>
      <c r="AD388" s="16"/>
      <c r="AE388" s="16"/>
      <c r="AF388" s="16"/>
      <c r="AG388" s="16"/>
      <c r="AH388" s="16"/>
      <c r="AI388" s="16"/>
      <c r="AJ388" s="16"/>
      <c r="AK388" s="16"/>
    </row>
    <row r="389" spans="1:37" s="44" customFormat="1" ht="42" customHeight="1" thickBot="1">
      <c r="A389" s="290"/>
      <c r="B389" s="259"/>
      <c r="C389" s="275">
        <f>C382+1</f>
        <v>56</v>
      </c>
      <c r="D389" s="269" t="s">
        <v>508</v>
      </c>
      <c r="E389" s="278" t="s">
        <v>801</v>
      </c>
      <c r="F389" s="5" t="s">
        <v>559</v>
      </c>
      <c r="H389" s="254" t="s">
        <v>626</v>
      </c>
      <c r="I389" s="348" t="s">
        <v>539</v>
      </c>
      <c r="J389" s="203" t="s">
        <v>820</v>
      </c>
      <c r="K389" s="238"/>
      <c r="L389" s="238"/>
      <c r="M389" s="39" t="s">
        <v>104</v>
      </c>
      <c r="N389" s="39"/>
      <c r="O389" s="191"/>
      <c r="P389" s="39"/>
      <c r="R389" s="68"/>
      <c r="S389" s="68"/>
      <c r="T389" s="68"/>
      <c r="U389" s="68"/>
      <c r="V389" s="68"/>
      <c r="W389" s="68"/>
      <c r="X389" s="68"/>
      <c r="Y389" s="68"/>
      <c r="Z389" s="68"/>
      <c r="AA389" s="68"/>
      <c r="AB389" s="68"/>
      <c r="AC389" s="68"/>
      <c r="AD389" s="68"/>
      <c r="AE389" s="68"/>
      <c r="AF389" s="68"/>
      <c r="AG389" s="68"/>
      <c r="AH389" s="68"/>
      <c r="AI389" s="68"/>
      <c r="AJ389" s="68"/>
      <c r="AK389" s="68"/>
    </row>
    <row r="390" spans="1:37" ht="42" customHeight="1" thickBot="1">
      <c r="A390" s="290"/>
      <c r="B390" s="259"/>
      <c r="C390" s="276"/>
      <c r="D390" s="270"/>
      <c r="E390" s="279"/>
      <c r="F390" s="5" t="s">
        <v>554</v>
      </c>
      <c r="H390" s="255"/>
      <c r="I390" s="349"/>
      <c r="J390" s="241"/>
      <c r="K390" s="239"/>
      <c r="L390" s="239"/>
      <c r="M390" s="39" t="s">
        <v>202</v>
      </c>
      <c r="N390" s="39"/>
      <c r="O390" s="191"/>
      <c r="P390" s="39"/>
      <c r="R390" s="16"/>
      <c r="S390" s="16"/>
      <c r="T390" s="16"/>
      <c r="U390" s="16"/>
      <c r="V390" s="16"/>
      <c r="W390" s="16"/>
      <c r="X390" s="16"/>
      <c r="Y390" s="16"/>
      <c r="Z390" s="16"/>
      <c r="AA390" s="16"/>
      <c r="AB390" s="16"/>
      <c r="AC390" s="16"/>
      <c r="AD390" s="16"/>
      <c r="AE390" s="16"/>
      <c r="AF390" s="16"/>
      <c r="AG390" s="16"/>
      <c r="AH390" s="16"/>
      <c r="AI390" s="16"/>
      <c r="AJ390" s="16"/>
      <c r="AK390" s="16"/>
    </row>
    <row r="391" spans="1:37" ht="42" customHeight="1" thickBot="1">
      <c r="A391" s="290"/>
      <c r="B391" s="259"/>
      <c r="C391" s="276"/>
      <c r="D391" s="269" t="s">
        <v>509</v>
      </c>
      <c r="E391" s="280" t="s">
        <v>802</v>
      </c>
      <c r="F391" s="5" t="s">
        <v>555</v>
      </c>
      <c r="H391" s="256"/>
      <c r="I391" s="349"/>
      <c r="J391" s="241"/>
      <c r="K391" s="239"/>
      <c r="L391" s="239"/>
      <c r="M391" s="39" t="s">
        <v>392</v>
      </c>
      <c r="N391" s="39"/>
      <c r="O391" s="191"/>
      <c r="P391" s="39"/>
      <c r="R391" s="16"/>
      <c r="S391" s="16"/>
      <c r="T391" s="16"/>
      <c r="U391" s="16"/>
      <c r="V391" s="16"/>
      <c r="W391" s="16"/>
      <c r="X391" s="16"/>
      <c r="Y391" s="16"/>
      <c r="Z391" s="16"/>
      <c r="AA391" s="16"/>
      <c r="AB391" s="16"/>
      <c r="AC391" s="16"/>
      <c r="AD391" s="16"/>
      <c r="AE391" s="16"/>
      <c r="AF391" s="16"/>
      <c r="AG391" s="16"/>
      <c r="AH391" s="16"/>
      <c r="AI391" s="16"/>
      <c r="AJ391" s="16"/>
      <c r="AK391" s="16"/>
    </row>
    <row r="392" spans="1:37" ht="42" customHeight="1" thickBot="1">
      <c r="A392" s="290"/>
      <c r="B392" s="259"/>
      <c r="C392" s="276"/>
      <c r="D392" s="270"/>
      <c r="E392" s="281"/>
      <c r="F392" s="4" t="s">
        <v>556</v>
      </c>
      <c r="H392" s="251" t="s">
        <v>552</v>
      </c>
      <c r="I392" s="349"/>
      <c r="J392" s="241"/>
      <c r="K392" s="239"/>
      <c r="L392" s="239"/>
      <c r="M392" s="39"/>
      <c r="N392" s="39"/>
      <c r="O392" s="191"/>
      <c r="P392" s="39"/>
      <c r="R392" s="16"/>
      <c r="S392" s="16"/>
      <c r="T392" s="16"/>
      <c r="U392" s="16"/>
      <c r="V392" s="16"/>
      <c r="W392" s="16"/>
      <c r="X392" s="16"/>
      <c r="Y392" s="16"/>
      <c r="Z392" s="16"/>
      <c r="AA392" s="16"/>
      <c r="AB392" s="16"/>
      <c r="AC392" s="16"/>
      <c r="AD392" s="16"/>
      <c r="AE392" s="16"/>
      <c r="AF392" s="16"/>
      <c r="AG392" s="16"/>
      <c r="AH392" s="16"/>
      <c r="AI392" s="16"/>
      <c r="AJ392" s="16"/>
      <c r="AK392" s="16"/>
    </row>
    <row r="393" spans="1:37" ht="42" customHeight="1" thickBot="1">
      <c r="A393" s="290"/>
      <c r="B393" s="259"/>
      <c r="C393" s="276"/>
      <c r="D393" s="269" t="s">
        <v>510</v>
      </c>
      <c r="E393" s="280" t="s">
        <v>803</v>
      </c>
      <c r="F393" s="4" t="s">
        <v>557</v>
      </c>
      <c r="H393" s="252"/>
      <c r="I393" s="349"/>
      <c r="J393" s="241"/>
      <c r="K393" s="239"/>
      <c r="L393" s="239"/>
      <c r="M393" s="39"/>
      <c r="N393" s="39"/>
      <c r="O393" s="191"/>
      <c r="P393" s="39"/>
      <c r="R393" s="16"/>
      <c r="S393" s="16"/>
      <c r="T393" s="16"/>
      <c r="U393" s="16"/>
      <c r="V393" s="16"/>
      <c r="W393" s="16"/>
      <c r="X393" s="16"/>
      <c r="Y393" s="16"/>
      <c r="Z393" s="16"/>
      <c r="AA393" s="16"/>
      <c r="AB393" s="16"/>
      <c r="AC393" s="16"/>
      <c r="AD393" s="16"/>
      <c r="AE393" s="16"/>
      <c r="AF393" s="16"/>
      <c r="AG393" s="16"/>
      <c r="AH393" s="16"/>
      <c r="AI393" s="16"/>
      <c r="AJ393" s="16"/>
      <c r="AK393" s="16"/>
    </row>
    <row r="394" spans="1:37" ht="42" customHeight="1" thickBot="1">
      <c r="A394" s="290"/>
      <c r="B394" s="259"/>
      <c r="C394" s="277"/>
      <c r="D394" s="270"/>
      <c r="E394" s="284"/>
      <c r="F394" s="1" t="s">
        <v>558</v>
      </c>
      <c r="H394" s="253"/>
      <c r="I394" s="350"/>
      <c r="J394" s="242"/>
      <c r="K394" s="240"/>
      <c r="L394" s="240"/>
      <c r="M394" s="40"/>
      <c r="N394" s="40"/>
      <c r="O394" s="193"/>
      <c r="P394" s="40"/>
      <c r="R394" s="16"/>
      <c r="S394" s="16"/>
      <c r="T394" s="16"/>
      <c r="U394" s="16"/>
      <c r="V394" s="16"/>
      <c r="W394" s="16"/>
      <c r="X394" s="16"/>
      <c r="Y394" s="16"/>
      <c r="Z394" s="16"/>
      <c r="AA394" s="16"/>
      <c r="AB394" s="16"/>
      <c r="AC394" s="16"/>
      <c r="AD394" s="16"/>
      <c r="AE394" s="16"/>
      <c r="AF394" s="16"/>
      <c r="AG394" s="16"/>
      <c r="AH394" s="16"/>
      <c r="AI394" s="16"/>
      <c r="AJ394" s="16"/>
      <c r="AK394" s="16"/>
    </row>
    <row r="395" spans="1:37" ht="7.95" customHeight="1" thickBot="1">
      <c r="A395" s="290"/>
      <c r="B395" s="282"/>
      <c r="C395" s="32"/>
      <c r="D395" s="30"/>
      <c r="E395" s="208"/>
      <c r="F395" s="29"/>
      <c r="G395" s="29"/>
      <c r="H395" s="29"/>
      <c r="I395" s="59"/>
      <c r="J395" s="207"/>
      <c r="K395" s="211"/>
      <c r="L395" s="211"/>
      <c r="M395" s="29"/>
      <c r="N395" s="29"/>
      <c r="O395" s="195"/>
      <c r="P395" s="29"/>
      <c r="R395" s="16"/>
      <c r="S395" s="16"/>
      <c r="T395" s="16"/>
      <c r="U395" s="16"/>
      <c r="V395" s="16"/>
      <c r="W395" s="16"/>
      <c r="X395" s="16"/>
      <c r="Y395" s="16"/>
      <c r="Z395" s="16"/>
      <c r="AA395" s="16"/>
      <c r="AB395" s="16"/>
      <c r="AC395" s="16"/>
      <c r="AD395" s="16"/>
      <c r="AE395" s="16"/>
      <c r="AF395" s="16"/>
      <c r="AG395" s="16"/>
      <c r="AH395" s="16"/>
      <c r="AI395" s="16"/>
      <c r="AJ395" s="16"/>
      <c r="AK395" s="16"/>
    </row>
    <row r="396" spans="1:37" s="44" customFormat="1" ht="42" customHeight="1" thickBot="1">
      <c r="A396" s="290"/>
      <c r="B396" s="282"/>
      <c r="C396" s="275">
        <f>C389+1</f>
        <v>57</v>
      </c>
      <c r="D396" s="269" t="s">
        <v>453</v>
      </c>
      <c r="E396" s="267" t="s">
        <v>784</v>
      </c>
      <c r="F396" s="5" t="s">
        <v>559</v>
      </c>
      <c r="H396" s="254" t="s">
        <v>626</v>
      </c>
      <c r="I396" s="348" t="s">
        <v>539</v>
      </c>
      <c r="J396" s="203" t="s">
        <v>819</v>
      </c>
      <c r="K396" s="238"/>
      <c r="L396" s="238"/>
      <c r="M396" s="39" t="s">
        <v>45</v>
      </c>
      <c r="N396" s="39"/>
      <c r="O396" s="191"/>
      <c r="P396" s="39"/>
      <c r="R396" s="68"/>
      <c r="S396" s="68"/>
      <c r="T396" s="68"/>
      <c r="U396" s="68"/>
      <c r="V396" s="68"/>
      <c r="W396" s="68"/>
      <c r="X396" s="68"/>
      <c r="Y396" s="68"/>
      <c r="Z396" s="68"/>
      <c r="AA396" s="68"/>
      <c r="AB396" s="68"/>
      <c r="AC396" s="68"/>
      <c r="AD396" s="68"/>
      <c r="AE396" s="68"/>
      <c r="AF396" s="68"/>
      <c r="AG396" s="68"/>
      <c r="AH396" s="68"/>
      <c r="AI396" s="68"/>
      <c r="AJ396" s="68"/>
      <c r="AK396" s="68"/>
    </row>
    <row r="397" spans="1:37" ht="42" customHeight="1" thickBot="1">
      <c r="A397" s="290"/>
      <c r="B397" s="282"/>
      <c r="C397" s="276"/>
      <c r="D397" s="270"/>
      <c r="E397" s="268"/>
      <c r="F397" s="5" t="s">
        <v>554</v>
      </c>
      <c r="H397" s="255"/>
      <c r="I397" s="349"/>
      <c r="J397" s="241"/>
      <c r="K397" s="239"/>
      <c r="L397" s="239"/>
      <c r="M397" s="39" t="s">
        <v>105</v>
      </c>
      <c r="N397" s="39"/>
      <c r="O397" s="191"/>
      <c r="P397" s="39"/>
      <c r="R397" s="16"/>
      <c r="S397" s="16"/>
      <c r="T397" s="16"/>
      <c r="U397" s="16"/>
      <c r="V397" s="16"/>
      <c r="W397" s="16"/>
      <c r="X397" s="16"/>
      <c r="Y397" s="16"/>
      <c r="Z397" s="16"/>
      <c r="AA397" s="16"/>
      <c r="AB397" s="16"/>
      <c r="AC397" s="16"/>
      <c r="AD397" s="16"/>
      <c r="AE397" s="16"/>
      <c r="AF397" s="16"/>
      <c r="AG397" s="16"/>
      <c r="AH397" s="16"/>
      <c r="AI397" s="16"/>
      <c r="AJ397" s="16"/>
      <c r="AK397" s="16"/>
    </row>
    <row r="398" spans="1:37" ht="42" customHeight="1" thickBot="1">
      <c r="A398" s="290"/>
      <c r="B398" s="282"/>
      <c r="C398" s="276"/>
      <c r="D398" s="269" t="s">
        <v>454</v>
      </c>
      <c r="E398" s="267" t="s">
        <v>785</v>
      </c>
      <c r="F398" s="5" t="s">
        <v>555</v>
      </c>
      <c r="H398" s="256"/>
      <c r="I398" s="349"/>
      <c r="J398" s="241"/>
      <c r="K398" s="239"/>
      <c r="L398" s="239"/>
      <c r="M398" s="39" t="s">
        <v>46</v>
      </c>
      <c r="N398" s="39"/>
      <c r="O398" s="191"/>
      <c r="P398" s="39"/>
      <c r="R398" s="16"/>
      <c r="S398" s="16"/>
      <c r="T398" s="16"/>
      <c r="U398" s="16"/>
      <c r="V398" s="16"/>
      <c r="W398" s="16"/>
      <c r="X398" s="16"/>
      <c r="Y398" s="16"/>
      <c r="Z398" s="16"/>
      <c r="AA398" s="16"/>
      <c r="AB398" s="16"/>
      <c r="AC398" s="16"/>
      <c r="AD398" s="16"/>
      <c r="AE398" s="16"/>
      <c r="AF398" s="16"/>
      <c r="AG398" s="16"/>
      <c r="AH398" s="16"/>
      <c r="AI398" s="16"/>
      <c r="AJ398" s="16"/>
      <c r="AK398" s="16"/>
    </row>
    <row r="399" spans="1:37" ht="42" customHeight="1" thickBot="1">
      <c r="A399" s="290"/>
      <c r="B399" s="282"/>
      <c r="C399" s="276"/>
      <c r="D399" s="270"/>
      <c r="E399" s="268"/>
      <c r="F399" s="4" t="s">
        <v>556</v>
      </c>
      <c r="H399" s="251" t="s">
        <v>552</v>
      </c>
      <c r="I399" s="349"/>
      <c r="J399" s="241"/>
      <c r="K399" s="239"/>
      <c r="L399" s="239"/>
      <c r="M399" s="39" t="s">
        <v>393</v>
      </c>
      <c r="N399" s="39"/>
      <c r="O399" s="191"/>
      <c r="P399" s="39"/>
      <c r="R399" s="16"/>
      <c r="S399" s="16"/>
      <c r="T399" s="16"/>
      <c r="U399" s="16"/>
      <c r="V399" s="16"/>
      <c r="W399" s="16"/>
      <c r="X399" s="16"/>
      <c r="Y399" s="16"/>
      <c r="Z399" s="16"/>
      <c r="AA399" s="16"/>
      <c r="AB399" s="16"/>
      <c r="AC399" s="16"/>
      <c r="AD399" s="16"/>
      <c r="AE399" s="16"/>
      <c r="AF399" s="16"/>
      <c r="AG399" s="16"/>
      <c r="AH399" s="16"/>
      <c r="AI399" s="16"/>
      <c r="AJ399" s="16"/>
      <c r="AK399" s="16"/>
    </row>
    <row r="400" spans="1:37" ht="42" customHeight="1" thickBot="1">
      <c r="A400" s="290"/>
      <c r="B400" s="282"/>
      <c r="C400" s="276"/>
      <c r="D400" s="269" t="s">
        <v>455</v>
      </c>
      <c r="E400" s="267" t="s">
        <v>786</v>
      </c>
      <c r="F400" s="4" t="s">
        <v>557</v>
      </c>
      <c r="H400" s="252"/>
      <c r="I400" s="349"/>
      <c r="J400" s="241"/>
      <c r="K400" s="239"/>
      <c r="L400" s="239"/>
      <c r="M400" s="39"/>
      <c r="N400" s="39"/>
      <c r="O400" s="191"/>
      <c r="P400" s="39"/>
      <c r="R400" s="16"/>
      <c r="S400" s="16"/>
      <c r="T400" s="16"/>
      <c r="U400" s="16"/>
      <c r="V400" s="16"/>
      <c r="W400" s="16"/>
      <c r="X400" s="16"/>
      <c r="Y400" s="16"/>
      <c r="Z400" s="16"/>
      <c r="AA400" s="16"/>
      <c r="AB400" s="16"/>
      <c r="AC400" s="16"/>
      <c r="AD400" s="16"/>
      <c r="AE400" s="16"/>
      <c r="AF400" s="16"/>
      <c r="AG400" s="16"/>
      <c r="AH400" s="16"/>
      <c r="AI400" s="16"/>
      <c r="AJ400" s="16"/>
      <c r="AK400" s="16"/>
    </row>
    <row r="401" spans="1:37" ht="42" customHeight="1" thickBot="1">
      <c r="A401" s="290"/>
      <c r="B401" s="283"/>
      <c r="C401" s="277"/>
      <c r="D401" s="270"/>
      <c r="E401" s="268"/>
      <c r="F401" s="1" t="s">
        <v>558</v>
      </c>
      <c r="H401" s="253"/>
      <c r="I401" s="350"/>
      <c r="J401" s="242"/>
      <c r="K401" s="240"/>
      <c r="L401" s="240"/>
      <c r="M401" s="40"/>
      <c r="N401" s="40"/>
      <c r="O401" s="193"/>
      <c r="P401" s="40"/>
      <c r="R401" s="16"/>
      <c r="S401" s="16"/>
      <c r="T401" s="16"/>
      <c r="U401" s="16"/>
      <c r="V401" s="16"/>
      <c r="W401" s="16"/>
      <c r="X401" s="16"/>
      <c r="Y401" s="16"/>
      <c r="Z401" s="16"/>
      <c r="AA401" s="16"/>
      <c r="AB401" s="16"/>
      <c r="AC401" s="16"/>
      <c r="AD401" s="16"/>
      <c r="AE401" s="16"/>
      <c r="AF401" s="16"/>
      <c r="AG401" s="16"/>
      <c r="AH401" s="16"/>
      <c r="AI401" s="16"/>
      <c r="AJ401" s="16"/>
      <c r="AK401" s="16"/>
    </row>
    <row r="402" spans="1:37" ht="7.95" customHeight="1" thickBot="1">
      <c r="A402" s="290"/>
      <c r="B402" s="34"/>
      <c r="C402" s="32"/>
      <c r="D402" s="30"/>
      <c r="E402" s="208"/>
      <c r="F402" s="29"/>
      <c r="G402" s="29"/>
      <c r="H402" s="29"/>
      <c r="I402" s="59"/>
      <c r="J402" s="207"/>
      <c r="K402" s="211"/>
      <c r="L402" s="211"/>
      <c r="M402" s="29"/>
      <c r="N402" s="29"/>
      <c r="O402" s="195"/>
      <c r="P402" s="29"/>
      <c r="R402" s="16"/>
      <c r="S402" s="16"/>
      <c r="T402" s="16"/>
      <c r="U402" s="16"/>
      <c r="V402" s="16"/>
      <c r="W402" s="16"/>
      <c r="X402" s="16"/>
      <c r="Y402" s="16"/>
      <c r="Z402" s="16"/>
      <c r="AA402" s="16"/>
      <c r="AB402" s="16"/>
      <c r="AC402" s="16"/>
      <c r="AD402" s="16"/>
      <c r="AE402" s="16"/>
      <c r="AF402" s="16"/>
      <c r="AG402" s="16"/>
      <c r="AH402" s="16"/>
      <c r="AI402" s="16"/>
      <c r="AJ402" s="16"/>
      <c r="AK402" s="16"/>
    </row>
    <row r="403" spans="1:37" s="44" customFormat="1" ht="42" customHeight="1" thickBot="1">
      <c r="A403" s="290"/>
      <c r="B403" s="257" t="s">
        <v>456</v>
      </c>
      <c r="C403" s="275">
        <f>C396+1</f>
        <v>58</v>
      </c>
      <c r="D403" s="269" t="s">
        <v>457</v>
      </c>
      <c r="E403" s="278" t="s">
        <v>460</v>
      </c>
      <c r="F403" s="5" t="s">
        <v>559</v>
      </c>
      <c r="H403" s="254" t="s">
        <v>626</v>
      </c>
      <c r="I403" s="348" t="s">
        <v>539</v>
      </c>
      <c r="J403" s="203" t="s">
        <v>821</v>
      </c>
      <c r="K403" s="238"/>
      <c r="L403" s="238"/>
      <c r="M403" s="39" t="s">
        <v>106</v>
      </c>
      <c r="N403" s="39"/>
      <c r="O403" s="192" t="s">
        <v>357</v>
      </c>
      <c r="P403" s="39"/>
      <c r="R403" s="68"/>
      <c r="S403" s="68"/>
      <c r="T403" s="68"/>
      <c r="U403" s="68"/>
      <c r="V403" s="68"/>
      <c r="W403" s="68"/>
      <c r="X403" s="68"/>
      <c r="Y403" s="68"/>
      <c r="Z403" s="68"/>
      <c r="AA403" s="68"/>
      <c r="AB403" s="68"/>
      <c r="AC403" s="68"/>
      <c r="AD403" s="68"/>
      <c r="AE403" s="68"/>
      <c r="AF403" s="68"/>
      <c r="AG403" s="68"/>
      <c r="AH403" s="68"/>
      <c r="AI403" s="68"/>
      <c r="AJ403" s="68"/>
      <c r="AK403" s="68"/>
    </row>
    <row r="404" spans="1:37" ht="42" customHeight="1" thickBot="1">
      <c r="A404" s="290"/>
      <c r="B404" s="258"/>
      <c r="C404" s="276"/>
      <c r="D404" s="270"/>
      <c r="E404" s="279"/>
      <c r="F404" s="5" t="s">
        <v>554</v>
      </c>
      <c r="H404" s="255"/>
      <c r="I404" s="349"/>
      <c r="J404" s="241"/>
      <c r="K404" s="239"/>
      <c r="L404" s="239"/>
      <c r="M404" s="39" t="s">
        <v>203</v>
      </c>
      <c r="N404" s="39"/>
      <c r="O404" s="191"/>
      <c r="P404" s="39"/>
      <c r="R404" s="16"/>
      <c r="S404" s="16"/>
      <c r="T404" s="16"/>
      <c r="U404" s="16"/>
      <c r="V404" s="16"/>
      <c r="W404" s="16"/>
      <c r="X404" s="16"/>
      <c r="Y404" s="16"/>
      <c r="Z404" s="16"/>
      <c r="AA404" s="16"/>
      <c r="AB404" s="16"/>
      <c r="AC404" s="16"/>
      <c r="AD404" s="16"/>
      <c r="AE404" s="16"/>
      <c r="AF404" s="16"/>
      <c r="AG404" s="16"/>
      <c r="AH404" s="16"/>
      <c r="AI404" s="16"/>
      <c r="AJ404" s="16"/>
      <c r="AK404" s="16"/>
    </row>
    <row r="405" spans="1:37" ht="42" customHeight="1" thickBot="1">
      <c r="A405" s="290"/>
      <c r="B405" s="258"/>
      <c r="C405" s="276"/>
      <c r="D405" s="269" t="s">
        <v>458</v>
      </c>
      <c r="E405" s="280" t="s">
        <v>787</v>
      </c>
      <c r="F405" s="5" t="s">
        <v>555</v>
      </c>
      <c r="H405" s="256"/>
      <c r="I405" s="349"/>
      <c r="J405" s="241"/>
      <c r="K405" s="239"/>
      <c r="L405" s="239"/>
      <c r="M405" s="39"/>
      <c r="N405" s="39"/>
      <c r="O405" s="191"/>
      <c r="P405" s="39"/>
      <c r="R405" s="16"/>
      <c r="S405" s="16"/>
      <c r="T405" s="16"/>
      <c r="U405" s="16"/>
      <c r="V405" s="16"/>
      <c r="W405" s="16"/>
      <c r="X405" s="16"/>
      <c r="Y405" s="16"/>
      <c r="Z405" s="16"/>
      <c r="AA405" s="16"/>
      <c r="AB405" s="16"/>
      <c r="AC405" s="16"/>
      <c r="AD405" s="16"/>
      <c r="AE405" s="16"/>
      <c r="AF405" s="16"/>
      <c r="AG405" s="16"/>
      <c r="AH405" s="16"/>
      <c r="AI405" s="16"/>
      <c r="AJ405" s="16"/>
      <c r="AK405" s="16"/>
    </row>
    <row r="406" spans="1:37" ht="42" customHeight="1" thickBot="1">
      <c r="A406" s="290"/>
      <c r="B406" s="258"/>
      <c r="C406" s="276"/>
      <c r="D406" s="270"/>
      <c r="E406" s="281"/>
      <c r="F406" s="4" t="s">
        <v>556</v>
      </c>
      <c r="H406" s="251" t="s">
        <v>552</v>
      </c>
      <c r="I406" s="349"/>
      <c r="J406" s="241"/>
      <c r="K406" s="239"/>
      <c r="L406" s="239"/>
      <c r="M406" s="39"/>
      <c r="N406" s="39"/>
      <c r="O406" s="191"/>
      <c r="P406" s="39"/>
      <c r="R406" s="16"/>
      <c r="S406" s="16"/>
      <c r="T406" s="16"/>
      <c r="U406" s="16"/>
      <c r="V406" s="16"/>
      <c r="W406" s="16"/>
      <c r="X406" s="16"/>
      <c r="Y406" s="16"/>
      <c r="Z406" s="16"/>
      <c r="AA406" s="16"/>
      <c r="AB406" s="16"/>
      <c r="AC406" s="16"/>
      <c r="AD406" s="16"/>
      <c r="AE406" s="16"/>
      <c r="AF406" s="16"/>
      <c r="AG406" s="16"/>
      <c r="AH406" s="16"/>
      <c r="AI406" s="16"/>
      <c r="AJ406" s="16"/>
      <c r="AK406" s="16"/>
    </row>
    <row r="407" spans="1:37" ht="42" customHeight="1" thickBot="1">
      <c r="A407" s="290"/>
      <c r="B407" s="258"/>
      <c r="C407" s="276"/>
      <c r="D407" s="269" t="s">
        <v>459</v>
      </c>
      <c r="E407" s="280" t="s">
        <v>788</v>
      </c>
      <c r="F407" s="4" t="s">
        <v>557</v>
      </c>
      <c r="H407" s="252"/>
      <c r="I407" s="349"/>
      <c r="J407" s="241"/>
      <c r="K407" s="239"/>
      <c r="L407" s="239"/>
      <c r="M407" s="39"/>
      <c r="N407" s="39"/>
      <c r="O407" s="191"/>
      <c r="P407" s="39"/>
      <c r="R407" s="16"/>
      <c r="S407" s="16"/>
      <c r="T407" s="16"/>
      <c r="U407" s="16"/>
      <c r="V407" s="16"/>
      <c r="W407" s="16"/>
      <c r="X407" s="16"/>
      <c r="Y407" s="16"/>
      <c r="Z407" s="16"/>
      <c r="AA407" s="16"/>
      <c r="AB407" s="16"/>
      <c r="AC407" s="16"/>
      <c r="AD407" s="16"/>
      <c r="AE407" s="16"/>
      <c r="AF407" s="16"/>
      <c r="AG407" s="16"/>
      <c r="AH407" s="16"/>
      <c r="AI407" s="16"/>
      <c r="AJ407" s="16"/>
      <c r="AK407" s="16"/>
    </row>
    <row r="408" spans="1:37" ht="42" customHeight="1" thickBot="1">
      <c r="A408" s="290"/>
      <c r="B408" s="259"/>
      <c r="C408" s="277"/>
      <c r="D408" s="270"/>
      <c r="E408" s="284"/>
      <c r="F408" s="1" t="s">
        <v>558</v>
      </c>
      <c r="H408" s="253"/>
      <c r="I408" s="350"/>
      <c r="J408" s="242"/>
      <c r="K408" s="240"/>
      <c r="L408" s="240"/>
      <c r="M408" s="40"/>
      <c r="N408" s="40"/>
      <c r="O408" s="193"/>
      <c r="P408" s="40"/>
      <c r="R408" s="16"/>
      <c r="S408" s="16"/>
      <c r="T408" s="16"/>
      <c r="U408" s="16"/>
      <c r="V408" s="16"/>
      <c r="W408" s="16"/>
      <c r="X408" s="16"/>
      <c r="Y408" s="16"/>
      <c r="Z408" s="16"/>
      <c r="AA408" s="16"/>
      <c r="AB408" s="16"/>
      <c r="AC408" s="16"/>
      <c r="AD408" s="16"/>
      <c r="AE408" s="16"/>
      <c r="AF408" s="16"/>
      <c r="AG408" s="16"/>
      <c r="AH408" s="16"/>
      <c r="AI408" s="16"/>
      <c r="AJ408" s="16"/>
      <c r="AK408" s="16"/>
    </row>
    <row r="409" spans="1:37" ht="7.95" customHeight="1" thickBot="1">
      <c r="A409" s="290"/>
      <c r="B409" s="259"/>
      <c r="C409" s="32"/>
      <c r="D409" s="30"/>
      <c r="E409" s="208"/>
      <c r="F409" s="29"/>
      <c r="G409" s="29"/>
      <c r="H409" s="29"/>
      <c r="I409" s="59"/>
      <c r="J409" s="207"/>
      <c r="K409" s="211"/>
      <c r="L409" s="211"/>
      <c r="M409" s="29"/>
      <c r="N409" s="29"/>
      <c r="O409" s="195"/>
      <c r="P409" s="29"/>
      <c r="R409" s="16"/>
      <c r="S409" s="16"/>
      <c r="T409" s="16"/>
      <c r="U409" s="16"/>
      <c r="V409" s="16"/>
      <c r="W409" s="16"/>
      <c r="X409" s="16"/>
      <c r="Y409" s="16"/>
      <c r="Z409" s="16"/>
      <c r="AA409" s="16"/>
      <c r="AB409" s="16"/>
      <c r="AC409" s="16"/>
      <c r="AD409" s="16"/>
      <c r="AE409" s="16"/>
      <c r="AF409" s="16"/>
      <c r="AG409" s="16"/>
      <c r="AH409" s="16"/>
      <c r="AI409" s="16"/>
      <c r="AJ409" s="16"/>
      <c r="AK409" s="16"/>
    </row>
    <row r="410" spans="1:37" s="44" customFormat="1" ht="42" customHeight="1" thickBot="1">
      <c r="A410" s="290"/>
      <c r="B410" s="259"/>
      <c r="C410" s="275">
        <f>C403+1</f>
        <v>59</v>
      </c>
      <c r="D410" s="269" t="s">
        <v>490</v>
      </c>
      <c r="E410" s="271" t="s">
        <v>789</v>
      </c>
      <c r="F410" s="5" t="s">
        <v>559</v>
      </c>
      <c r="H410" s="254" t="s">
        <v>626</v>
      </c>
      <c r="I410" s="348" t="s">
        <v>539</v>
      </c>
      <c r="J410" s="203" t="s">
        <v>822</v>
      </c>
      <c r="K410" s="238"/>
      <c r="L410" s="238"/>
      <c r="M410" s="39" t="s">
        <v>107</v>
      </c>
      <c r="N410" s="39"/>
      <c r="O410" s="191"/>
      <c r="P410" s="39"/>
      <c r="R410" s="68"/>
      <c r="S410" s="68"/>
      <c r="T410" s="68"/>
      <c r="U410" s="68"/>
      <c r="V410" s="68"/>
      <c r="W410" s="68"/>
      <c r="X410" s="68"/>
      <c r="Y410" s="68"/>
      <c r="Z410" s="68"/>
      <c r="AA410" s="68"/>
      <c r="AB410" s="68"/>
      <c r="AC410" s="68"/>
      <c r="AD410" s="68"/>
      <c r="AE410" s="68"/>
      <c r="AF410" s="68"/>
      <c r="AG410" s="68"/>
      <c r="AH410" s="68"/>
      <c r="AI410" s="68"/>
      <c r="AJ410" s="68"/>
      <c r="AK410" s="68"/>
    </row>
    <row r="411" spans="1:37" ht="42" customHeight="1" thickBot="1">
      <c r="A411" s="290"/>
      <c r="B411" s="259"/>
      <c r="C411" s="276"/>
      <c r="D411" s="270"/>
      <c r="E411" s="268"/>
      <c r="F411" s="5" t="s">
        <v>554</v>
      </c>
      <c r="H411" s="255"/>
      <c r="I411" s="349"/>
      <c r="J411" s="241"/>
      <c r="K411" s="239"/>
      <c r="L411" s="239"/>
      <c r="M411" s="39" t="s">
        <v>676</v>
      </c>
      <c r="N411" s="39"/>
      <c r="O411" s="191"/>
      <c r="P411" s="39"/>
      <c r="R411" s="16"/>
      <c r="S411" s="16"/>
      <c r="T411" s="16"/>
      <c r="U411" s="16"/>
      <c r="V411" s="16"/>
      <c r="W411" s="16"/>
      <c r="X411" s="16"/>
      <c r="Y411" s="16"/>
      <c r="Z411" s="16"/>
      <c r="AA411" s="16"/>
      <c r="AB411" s="16"/>
      <c r="AC411" s="16"/>
      <c r="AD411" s="16"/>
      <c r="AE411" s="16"/>
      <c r="AF411" s="16"/>
      <c r="AG411" s="16"/>
      <c r="AH411" s="16"/>
      <c r="AI411" s="16"/>
      <c r="AJ411" s="16"/>
      <c r="AK411" s="16"/>
    </row>
    <row r="412" spans="1:37" ht="42" customHeight="1" thickBot="1">
      <c r="A412" s="290"/>
      <c r="B412" s="259"/>
      <c r="C412" s="276"/>
      <c r="D412" s="269" t="s">
        <v>491</v>
      </c>
      <c r="E412" s="267" t="s">
        <v>790</v>
      </c>
      <c r="F412" s="5" t="s">
        <v>555</v>
      </c>
      <c r="H412" s="256"/>
      <c r="I412" s="349"/>
      <c r="J412" s="241"/>
      <c r="K412" s="239"/>
      <c r="L412" s="239"/>
      <c r="M412" s="39" t="s">
        <v>391</v>
      </c>
      <c r="N412" s="39"/>
      <c r="O412" s="191"/>
      <c r="P412" s="39"/>
      <c r="R412" s="16"/>
      <c r="S412" s="16"/>
      <c r="T412" s="16"/>
      <c r="U412" s="16"/>
      <c r="V412" s="16"/>
      <c r="W412" s="16"/>
      <c r="X412" s="16"/>
      <c r="Y412" s="16"/>
      <c r="Z412" s="16"/>
      <c r="AA412" s="16"/>
      <c r="AB412" s="16"/>
      <c r="AC412" s="16"/>
      <c r="AD412" s="16"/>
      <c r="AE412" s="16"/>
      <c r="AF412" s="16"/>
      <c r="AG412" s="16"/>
      <c r="AH412" s="16"/>
      <c r="AI412" s="16"/>
      <c r="AJ412" s="16"/>
      <c r="AK412" s="16"/>
    </row>
    <row r="413" spans="1:37" ht="42" customHeight="1" thickBot="1">
      <c r="A413" s="290"/>
      <c r="B413" s="259"/>
      <c r="C413" s="276"/>
      <c r="D413" s="270"/>
      <c r="E413" s="268"/>
      <c r="F413" s="4" t="s">
        <v>556</v>
      </c>
      <c r="H413" s="251" t="s">
        <v>552</v>
      </c>
      <c r="I413" s="349"/>
      <c r="J413" s="241"/>
      <c r="K413" s="239"/>
      <c r="L413" s="239"/>
      <c r="M413" s="39"/>
      <c r="N413" s="39"/>
      <c r="O413" s="191"/>
      <c r="P413" s="39"/>
      <c r="R413" s="16"/>
      <c r="S413" s="16"/>
      <c r="T413" s="16"/>
      <c r="U413" s="16"/>
      <c r="V413" s="16"/>
      <c r="W413" s="16"/>
      <c r="X413" s="16"/>
      <c r="Y413" s="16"/>
      <c r="Z413" s="16"/>
      <c r="AA413" s="16"/>
      <c r="AB413" s="16"/>
      <c r="AC413" s="16"/>
      <c r="AD413" s="16"/>
      <c r="AE413" s="16"/>
      <c r="AF413" s="16"/>
      <c r="AG413" s="16"/>
      <c r="AH413" s="16"/>
      <c r="AI413" s="16"/>
      <c r="AJ413" s="16"/>
      <c r="AK413" s="16"/>
    </row>
    <row r="414" spans="1:37" ht="42" customHeight="1" thickBot="1">
      <c r="A414" s="290"/>
      <c r="B414" s="259"/>
      <c r="C414" s="276"/>
      <c r="D414" s="269" t="s">
        <v>492</v>
      </c>
      <c r="E414" s="267" t="s">
        <v>791</v>
      </c>
      <c r="F414" s="4" t="s">
        <v>557</v>
      </c>
      <c r="H414" s="252"/>
      <c r="I414" s="349"/>
      <c r="J414" s="241"/>
      <c r="K414" s="239"/>
      <c r="L414" s="239"/>
      <c r="M414" s="39"/>
      <c r="N414" s="39"/>
      <c r="O414" s="191"/>
      <c r="P414" s="39"/>
      <c r="R414" s="16"/>
      <c r="S414" s="16"/>
      <c r="T414" s="16"/>
      <c r="U414" s="16"/>
      <c r="V414" s="16"/>
      <c r="W414" s="16"/>
      <c r="X414" s="16"/>
      <c r="Y414" s="16"/>
      <c r="Z414" s="16"/>
      <c r="AA414" s="16"/>
      <c r="AB414" s="16"/>
      <c r="AC414" s="16"/>
      <c r="AD414" s="16"/>
      <c r="AE414" s="16"/>
      <c r="AF414" s="16"/>
      <c r="AG414" s="16"/>
      <c r="AH414" s="16"/>
      <c r="AI414" s="16"/>
      <c r="AJ414" s="16"/>
      <c r="AK414" s="16"/>
    </row>
    <row r="415" spans="1:37" ht="42" customHeight="1" thickBot="1">
      <c r="A415" s="290"/>
      <c r="B415" s="259"/>
      <c r="C415" s="277"/>
      <c r="D415" s="270"/>
      <c r="E415" s="268"/>
      <c r="F415" s="1" t="s">
        <v>558</v>
      </c>
      <c r="H415" s="253"/>
      <c r="I415" s="350"/>
      <c r="J415" s="242"/>
      <c r="K415" s="240"/>
      <c r="L415" s="240"/>
      <c r="M415" s="40"/>
      <c r="N415" s="40"/>
      <c r="O415" s="193"/>
      <c r="P415" s="40"/>
      <c r="R415" s="16"/>
      <c r="S415" s="16"/>
      <c r="T415" s="16"/>
      <c r="U415" s="16"/>
      <c r="V415" s="16"/>
      <c r="W415" s="16"/>
      <c r="X415" s="16"/>
      <c r="Y415" s="16"/>
      <c r="Z415" s="16"/>
      <c r="AA415" s="16"/>
      <c r="AB415" s="16"/>
      <c r="AC415" s="16"/>
      <c r="AD415" s="16"/>
      <c r="AE415" s="16"/>
      <c r="AF415" s="16"/>
      <c r="AG415" s="16"/>
      <c r="AH415" s="16"/>
      <c r="AI415" s="16"/>
      <c r="AJ415" s="16"/>
      <c r="AK415" s="16"/>
    </row>
    <row r="416" spans="1:37" ht="7.95" customHeight="1" thickBot="1">
      <c r="A416" s="290"/>
      <c r="B416" s="259"/>
      <c r="C416" s="32"/>
      <c r="D416" s="30"/>
      <c r="E416" s="208"/>
      <c r="F416" s="29"/>
      <c r="G416" s="29"/>
      <c r="H416" s="29"/>
      <c r="I416" s="59"/>
      <c r="J416" s="207"/>
      <c r="K416" s="211"/>
      <c r="L416" s="211"/>
      <c r="M416" s="29"/>
      <c r="N416" s="29"/>
      <c r="O416" s="195"/>
      <c r="P416" s="29"/>
      <c r="R416" s="16"/>
      <c r="S416" s="16"/>
      <c r="T416" s="16"/>
      <c r="U416" s="16"/>
      <c r="V416" s="16"/>
      <c r="W416" s="16"/>
      <c r="X416" s="16"/>
      <c r="Y416" s="16"/>
      <c r="Z416" s="16"/>
      <c r="AA416" s="16"/>
      <c r="AB416" s="16"/>
      <c r="AC416" s="16"/>
      <c r="AD416" s="16"/>
      <c r="AE416" s="16"/>
      <c r="AF416" s="16"/>
      <c r="AG416" s="16"/>
      <c r="AH416" s="16"/>
      <c r="AI416" s="16"/>
      <c r="AJ416" s="16"/>
      <c r="AK416" s="16"/>
    </row>
    <row r="417" spans="1:37" s="44" customFormat="1" ht="42" customHeight="1" thickBot="1">
      <c r="A417" s="290"/>
      <c r="B417" s="259"/>
      <c r="C417" s="275">
        <f>C410+1</f>
        <v>60</v>
      </c>
      <c r="D417" s="269" t="s">
        <v>493</v>
      </c>
      <c r="E417" s="278" t="s">
        <v>792</v>
      </c>
      <c r="F417" s="5" t="s">
        <v>559</v>
      </c>
      <c r="H417" s="254" t="s">
        <v>626</v>
      </c>
      <c r="I417" s="348" t="s">
        <v>539</v>
      </c>
      <c r="J417" s="203" t="s">
        <v>823</v>
      </c>
      <c r="K417" s="238"/>
      <c r="L417" s="238"/>
      <c r="M417" s="39" t="s">
        <v>47</v>
      </c>
      <c r="N417" s="39"/>
      <c r="O417" s="191"/>
      <c r="P417" s="39"/>
      <c r="R417" s="68"/>
      <c r="S417" s="68"/>
      <c r="T417" s="68"/>
      <c r="U417" s="68"/>
      <c r="V417" s="68"/>
      <c r="W417" s="68"/>
      <c r="X417" s="68"/>
      <c r="Y417" s="68"/>
      <c r="Z417" s="68"/>
      <c r="AA417" s="68"/>
      <c r="AB417" s="68"/>
      <c r="AC417" s="68"/>
      <c r="AD417" s="68"/>
      <c r="AE417" s="68"/>
      <c r="AF417" s="68"/>
      <c r="AG417" s="68"/>
      <c r="AH417" s="68"/>
      <c r="AI417" s="68"/>
      <c r="AJ417" s="68"/>
      <c r="AK417" s="68"/>
    </row>
    <row r="418" spans="1:37" ht="42" customHeight="1" thickBot="1">
      <c r="A418" s="290"/>
      <c r="B418" s="259"/>
      <c r="C418" s="276"/>
      <c r="D418" s="270"/>
      <c r="E418" s="279"/>
      <c r="F418" s="5" t="s">
        <v>554</v>
      </c>
      <c r="H418" s="255"/>
      <c r="I418" s="349"/>
      <c r="J418" s="241"/>
      <c r="K418" s="239"/>
      <c r="L418" s="239"/>
      <c r="M418" s="39" t="s">
        <v>48</v>
      </c>
      <c r="N418" s="39"/>
      <c r="O418" s="191"/>
      <c r="P418" s="39"/>
      <c r="R418" s="16"/>
      <c r="S418" s="16"/>
      <c r="T418" s="16"/>
      <c r="U418" s="16"/>
      <c r="V418" s="16"/>
      <c r="W418" s="16"/>
      <c r="X418" s="16"/>
      <c r="Y418" s="16"/>
      <c r="Z418" s="16"/>
      <c r="AA418" s="16"/>
      <c r="AB418" s="16"/>
      <c r="AC418" s="16"/>
      <c r="AD418" s="16"/>
      <c r="AE418" s="16"/>
      <c r="AF418" s="16"/>
      <c r="AG418" s="16"/>
      <c r="AH418" s="16"/>
      <c r="AI418" s="16"/>
      <c r="AJ418" s="16"/>
      <c r="AK418" s="16"/>
    </row>
    <row r="419" spans="1:37" ht="42" customHeight="1" thickBot="1">
      <c r="A419" s="290"/>
      <c r="B419" s="259"/>
      <c r="C419" s="276"/>
      <c r="D419" s="269" t="s">
        <v>494</v>
      </c>
      <c r="E419" s="280" t="s">
        <v>793</v>
      </c>
      <c r="F419" s="5" t="s">
        <v>555</v>
      </c>
      <c r="H419" s="256"/>
      <c r="I419" s="349"/>
      <c r="J419" s="241"/>
      <c r="K419" s="239"/>
      <c r="L419" s="239"/>
      <c r="M419" s="39" t="s">
        <v>49</v>
      </c>
      <c r="N419" s="39"/>
      <c r="O419" s="191"/>
      <c r="P419" s="39"/>
      <c r="R419" s="16"/>
      <c r="S419" s="16"/>
      <c r="T419" s="16"/>
      <c r="U419" s="16"/>
      <c r="V419" s="16"/>
      <c r="W419" s="16"/>
      <c r="X419" s="16"/>
      <c r="Y419" s="16"/>
      <c r="Z419" s="16"/>
      <c r="AA419" s="16"/>
      <c r="AB419" s="16"/>
      <c r="AC419" s="16"/>
      <c r="AD419" s="16"/>
      <c r="AE419" s="16"/>
      <c r="AF419" s="16"/>
      <c r="AG419" s="16"/>
      <c r="AH419" s="16"/>
      <c r="AI419" s="16"/>
      <c r="AJ419" s="16"/>
      <c r="AK419" s="16"/>
    </row>
    <row r="420" spans="1:37" ht="42" customHeight="1" thickBot="1">
      <c r="A420" s="290"/>
      <c r="B420" s="259"/>
      <c r="C420" s="276"/>
      <c r="D420" s="270"/>
      <c r="E420" s="281"/>
      <c r="F420" s="4" t="s">
        <v>556</v>
      </c>
      <c r="H420" s="251" t="s">
        <v>552</v>
      </c>
      <c r="I420" s="349"/>
      <c r="J420" s="241"/>
      <c r="K420" s="239"/>
      <c r="L420" s="239"/>
      <c r="M420" s="39" t="s">
        <v>394</v>
      </c>
      <c r="N420" s="39"/>
      <c r="O420" s="191"/>
      <c r="P420" s="39"/>
      <c r="R420" s="16"/>
      <c r="S420" s="16"/>
      <c r="T420" s="16"/>
      <c r="U420" s="16"/>
      <c r="V420" s="16"/>
      <c r="W420" s="16"/>
      <c r="X420" s="16"/>
      <c r="Y420" s="16"/>
      <c r="Z420" s="16"/>
      <c r="AA420" s="16"/>
      <c r="AB420" s="16"/>
      <c r="AC420" s="16"/>
      <c r="AD420" s="16"/>
      <c r="AE420" s="16"/>
      <c r="AF420" s="16"/>
      <c r="AG420" s="16"/>
      <c r="AH420" s="16"/>
      <c r="AI420" s="16"/>
      <c r="AJ420" s="16"/>
      <c r="AK420" s="16"/>
    </row>
    <row r="421" spans="1:37" ht="42" customHeight="1" thickBot="1">
      <c r="A421" s="290"/>
      <c r="B421" s="259"/>
      <c r="C421" s="276"/>
      <c r="D421" s="269" t="s">
        <v>495</v>
      </c>
      <c r="E421" s="280" t="s">
        <v>799</v>
      </c>
      <c r="F421" s="4" t="s">
        <v>557</v>
      </c>
      <c r="H421" s="252"/>
      <c r="I421" s="349"/>
      <c r="J421" s="241"/>
      <c r="K421" s="239"/>
      <c r="L421" s="239"/>
      <c r="M421" s="39"/>
      <c r="N421" s="39"/>
      <c r="O421" s="191"/>
      <c r="P421" s="39"/>
      <c r="R421" s="16"/>
      <c r="S421" s="16"/>
      <c r="T421" s="16"/>
      <c r="U421" s="16"/>
      <c r="V421" s="16"/>
      <c r="W421" s="16"/>
      <c r="X421" s="16"/>
      <c r="Y421" s="16"/>
      <c r="Z421" s="16"/>
      <c r="AA421" s="16"/>
      <c r="AB421" s="16"/>
      <c r="AC421" s="16"/>
      <c r="AD421" s="16"/>
      <c r="AE421" s="16"/>
      <c r="AF421" s="16"/>
      <c r="AG421" s="16"/>
      <c r="AH421" s="16"/>
      <c r="AI421" s="16"/>
      <c r="AJ421" s="16"/>
      <c r="AK421" s="16"/>
    </row>
    <row r="422" spans="1:37" ht="42" customHeight="1" thickBot="1">
      <c r="A422" s="291"/>
      <c r="B422" s="260"/>
      <c r="C422" s="277"/>
      <c r="D422" s="270"/>
      <c r="E422" s="284"/>
      <c r="F422" s="1" t="s">
        <v>558</v>
      </c>
      <c r="H422" s="253"/>
      <c r="I422" s="350"/>
      <c r="J422" s="242"/>
      <c r="K422" s="239"/>
      <c r="L422" s="239"/>
      <c r="M422" s="40"/>
      <c r="N422" s="40"/>
      <c r="O422" s="193"/>
      <c r="P422" s="40"/>
      <c r="R422" s="16"/>
      <c r="S422" s="16"/>
      <c r="T422" s="16"/>
      <c r="U422" s="16"/>
      <c r="V422" s="16"/>
      <c r="W422" s="16"/>
      <c r="X422" s="16"/>
      <c r="Y422" s="16"/>
      <c r="Z422" s="16"/>
      <c r="AA422" s="16"/>
      <c r="AB422" s="16"/>
      <c r="AC422" s="16"/>
      <c r="AD422" s="16"/>
      <c r="AE422" s="16"/>
      <c r="AF422" s="16"/>
      <c r="AG422" s="16"/>
      <c r="AH422" s="16"/>
      <c r="AI422" s="16"/>
      <c r="AJ422" s="16"/>
      <c r="AK422" s="16"/>
    </row>
    <row r="423" spans="1:37" ht="7.95" customHeight="1">
      <c r="A423" s="21"/>
      <c r="B423" s="34"/>
      <c r="C423" s="20"/>
      <c r="D423" s="19"/>
      <c r="E423" s="18"/>
      <c r="F423" s="25"/>
      <c r="G423" s="28"/>
      <c r="H423" s="28"/>
      <c r="I423" s="60"/>
      <c r="J423" s="28"/>
      <c r="K423" s="212"/>
      <c r="L423" s="212"/>
      <c r="M423" s="107"/>
      <c r="N423" s="107"/>
      <c r="O423" s="198"/>
      <c r="P423" s="28"/>
      <c r="R423" s="16"/>
      <c r="S423" s="16"/>
      <c r="T423" s="16"/>
      <c r="U423" s="16"/>
      <c r="V423" s="16"/>
      <c r="W423" s="16"/>
      <c r="X423" s="16"/>
      <c r="Y423" s="16"/>
      <c r="Z423" s="16"/>
      <c r="AA423" s="16"/>
      <c r="AB423" s="16"/>
      <c r="AC423" s="16"/>
      <c r="AD423" s="16"/>
      <c r="AE423" s="16"/>
      <c r="AF423" s="16"/>
      <c r="AG423" s="16"/>
      <c r="AH423" s="16"/>
      <c r="AI423" s="16"/>
      <c r="AJ423" s="16"/>
      <c r="AK423" s="16"/>
    </row>
    <row r="424" spans="1:37" s="16" customFormat="1" ht="42" customHeight="1">
      <c r="E424" s="187"/>
      <c r="I424" s="56"/>
      <c r="K424" s="209"/>
      <c r="L424" s="209"/>
      <c r="M424" s="104"/>
      <c r="N424" s="104"/>
      <c r="O424" s="199"/>
    </row>
    <row r="425" spans="1:37" s="16" customFormat="1" ht="42" customHeight="1">
      <c r="E425" s="187"/>
      <c r="I425" s="56"/>
      <c r="K425" s="209"/>
      <c r="L425" s="209"/>
      <c r="M425" s="104"/>
      <c r="N425" s="104"/>
      <c r="O425" s="199"/>
    </row>
    <row r="426" spans="1:37" s="16" customFormat="1" ht="42" customHeight="1">
      <c r="E426" s="187"/>
      <c r="I426" s="56"/>
      <c r="K426" s="209"/>
      <c r="L426" s="209"/>
      <c r="M426" s="104"/>
      <c r="N426" s="104"/>
      <c r="O426" s="199"/>
    </row>
    <row r="427" spans="1:37" s="16" customFormat="1" ht="42" customHeight="1">
      <c r="E427" s="187"/>
      <c r="I427" s="56"/>
      <c r="K427" s="209"/>
      <c r="L427" s="209"/>
      <c r="M427" s="104"/>
      <c r="N427" s="104"/>
      <c r="O427" s="199"/>
    </row>
    <row r="428" spans="1:37" s="68" customFormat="1" ht="42" customHeight="1">
      <c r="A428" s="16"/>
      <c r="B428" s="16"/>
      <c r="C428" s="16"/>
      <c r="D428" s="16"/>
      <c r="E428" s="187"/>
      <c r="F428" s="16"/>
      <c r="I428" s="188"/>
      <c r="K428" s="213"/>
      <c r="L428" s="213"/>
      <c r="M428" s="189"/>
      <c r="N428" s="189"/>
      <c r="O428" s="200"/>
    </row>
    <row r="429" spans="1:37" s="16" customFormat="1" ht="42" customHeight="1">
      <c r="E429" s="187"/>
      <c r="I429" s="56"/>
      <c r="K429" s="209"/>
      <c r="L429" s="209"/>
      <c r="M429" s="104"/>
      <c r="N429" s="104"/>
      <c r="O429" s="199"/>
    </row>
    <row r="430" spans="1:37" s="16" customFormat="1" ht="42" customHeight="1">
      <c r="E430" s="187"/>
      <c r="I430" s="56"/>
      <c r="K430" s="209"/>
      <c r="L430" s="209"/>
      <c r="M430" s="104"/>
      <c r="N430" s="104"/>
      <c r="O430" s="199"/>
    </row>
    <row r="431" spans="1:37" s="16" customFormat="1" ht="42" customHeight="1">
      <c r="E431" s="187"/>
      <c r="I431" s="56"/>
      <c r="K431" s="209"/>
      <c r="L431" s="209"/>
      <c r="M431" s="104"/>
      <c r="N431" s="104"/>
      <c r="O431" s="199"/>
    </row>
    <row r="432" spans="1:37" s="16" customFormat="1" ht="42" customHeight="1">
      <c r="E432" s="187"/>
      <c r="I432" s="56"/>
      <c r="K432" s="209"/>
      <c r="L432" s="209"/>
      <c r="M432" s="104"/>
      <c r="N432" s="104"/>
      <c r="O432" s="199"/>
    </row>
    <row r="433" spans="1:15" s="16" customFormat="1" ht="42" customHeight="1">
      <c r="E433" s="187"/>
      <c r="I433" s="56"/>
      <c r="K433" s="209"/>
      <c r="L433" s="209"/>
      <c r="M433" s="104"/>
      <c r="N433" s="104"/>
      <c r="O433" s="199"/>
    </row>
    <row r="434" spans="1:15" s="16" customFormat="1" ht="42" customHeight="1">
      <c r="E434" s="187"/>
      <c r="I434" s="56"/>
      <c r="K434" s="209"/>
      <c r="L434" s="209"/>
      <c r="M434" s="104"/>
      <c r="N434" s="104"/>
      <c r="O434" s="199"/>
    </row>
    <row r="435" spans="1:15" s="68" customFormat="1" ht="42" customHeight="1">
      <c r="A435" s="16"/>
      <c r="B435" s="16"/>
      <c r="C435" s="16"/>
      <c r="D435" s="16"/>
      <c r="E435" s="187"/>
      <c r="F435" s="16"/>
      <c r="I435" s="188"/>
      <c r="K435" s="213"/>
      <c r="L435" s="213"/>
      <c r="M435" s="189"/>
      <c r="N435" s="189"/>
      <c r="O435" s="200"/>
    </row>
    <row r="436" spans="1:15" s="16" customFormat="1" ht="42" customHeight="1">
      <c r="E436" s="187"/>
      <c r="I436" s="56"/>
      <c r="K436" s="209"/>
      <c r="L436" s="209"/>
      <c r="M436" s="104"/>
      <c r="N436" s="104"/>
      <c r="O436" s="199"/>
    </row>
    <row r="437" spans="1:15" s="16" customFormat="1" ht="42" customHeight="1">
      <c r="E437" s="187"/>
      <c r="I437" s="56"/>
      <c r="K437" s="209"/>
      <c r="L437" s="209"/>
      <c r="M437" s="104"/>
      <c r="N437" s="104"/>
      <c r="O437" s="199"/>
    </row>
    <row r="438" spans="1:15" s="16" customFormat="1" ht="42" customHeight="1">
      <c r="E438" s="187"/>
      <c r="I438" s="56"/>
      <c r="K438" s="209"/>
      <c r="L438" s="209"/>
      <c r="M438" s="104"/>
      <c r="N438" s="104"/>
      <c r="O438" s="199"/>
    </row>
    <row r="439" spans="1:15" s="16" customFormat="1" ht="42" customHeight="1">
      <c r="E439" s="187"/>
      <c r="I439" s="56"/>
      <c r="K439" s="209"/>
      <c r="L439" s="209"/>
      <c r="M439" s="104"/>
      <c r="N439" s="104"/>
      <c r="O439" s="199"/>
    </row>
    <row r="440" spans="1:15" s="16" customFormat="1" ht="42" customHeight="1">
      <c r="E440" s="187"/>
      <c r="I440" s="56"/>
      <c r="K440" s="209"/>
      <c r="L440" s="209"/>
      <c r="M440" s="104"/>
      <c r="N440" s="104"/>
      <c r="O440" s="199"/>
    </row>
    <row r="441" spans="1:15" s="16" customFormat="1" ht="42" customHeight="1">
      <c r="E441" s="187"/>
      <c r="I441" s="56"/>
      <c r="K441" s="209"/>
      <c r="L441" s="209"/>
      <c r="M441" s="104"/>
      <c r="N441" s="104"/>
      <c r="O441" s="199"/>
    </row>
    <row r="442" spans="1:15" s="68" customFormat="1" ht="42" customHeight="1">
      <c r="A442" s="16"/>
      <c r="B442" s="16"/>
      <c r="C442" s="16"/>
      <c r="D442" s="16"/>
      <c r="E442" s="187"/>
      <c r="F442" s="16"/>
      <c r="I442" s="188"/>
      <c r="K442" s="213"/>
      <c r="L442" s="213"/>
      <c r="M442" s="189"/>
      <c r="N442" s="189"/>
      <c r="O442" s="200"/>
    </row>
    <row r="443" spans="1:15" s="16" customFormat="1" ht="42" customHeight="1">
      <c r="E443" s="187"/>
      <c r="I443" s="56"/>
      <c r="K443" s="209"/>
      <c r="L443" s="209"/>
      <c r="M443" s="104"/>
      <c r="N443" s="104"/>
      <c r="O443" s="199"/>
    </row>
    <row r="444" spans="1:15" s="16" customFormat="1" ht="42" customHeight="1">
      <c r="E444" s="187"/>
      <c r="I444" s="56"/>
      <c r="K444" s="209"/>
      <c r="L444" s="209"/>
      <c r="M444" s="104"/>
      <c r="N444" s="104"/>
      <c r="O444" s="199"/>
    </row>
    <row r="445" spans="1:15" s="16" customFormat="1" ht="42" customHeight="1">
      <c r="E445" s="187"/>
      <c r="I445" s="56"/>
      <c r="K445" s="209"/>
      <c r="L445" s="209"/>
      <c r="M445" s="104"/>
      <c r="N445" s="104"/>
      <c r="O445" s="199"/>
    </row>
    <row r="446" spans="1:15" s="16" customFormat="1" ht="42" customHeight="1">
      <c r="E446" s="187"/>
      <c r="I446" s="56"/>
      <c r="K446" s="209"/>
      <c r="L446" s="209"/>
      <c r="M446" s="104"/>
      <c r="N446" s="104"/>
      <c r="O446" s="199"/>
    </row>
    <row r="447" spans="1:15" s="16" customFormat="1" ht="42" customHeight="1">
      <c r="E447" s="187"/>
      <c r="I447" s="56"/>
      <c r="K447" s="209"/>
      <c r="L447" s="209"/>
      <c r="M447" s="104"/>
      <c r="N447" s="104"/>
      <c r="O447" s="199"/>
    </row>
    <row r="448" spans="1:15" s="16" customFormat="1" ht="42" customHeight="1">
      <c r="E448" s="187"/>
      <c r="I448" s="56"/>
      <c r="K448" s="209"/>
      <c r="L448" s="209"/>
      <c r="M448" s="104"/>
      <c r="N448" s="104"/>
      <c r="O448" s="199"/>
    </row>
    <row r="449" spans="1:15" s="68" customFormat="1" ht="42" customHeight="1">
      <c r="A449" s="16"/>
      <c r="B449" s="16"/>
      <c r="C449" s="16"/>
      <c r="D449" s="16"/>
      <c r="E449" s="187"/>
      <c r="F449" s="16"/>
      <c r="I449" s="188"/>
      <c r="K449" s="213"/>
      <c r="L449" s="213"/>
      <c r="M449" s="189"/>
      <c r="N449" s="189"/>
      <c r="O449" s="200"/>
    </row>
    <row r="450" spans="1:15" s="16" customFormat="1" ht="42" customHeight="1">
      <c r="E450" s="187"/>
      <c r="I450" s="56"/>
      <c r="K450" s="209"/>
      <c r="L450" s="209"/>
      <c r="M450" s="104"/>
      <c r="N450" s="104"/>
      <c r="O450" s="199"/>
    </row>
    <row r="451" spans="1:15" s="16" customFormat="1" ht="42" customHeight="1">
      <c r="E451" s="187"/>
      <c r="I451" s="56"/>
      <c r="K451" s="209"/>
      <c r="L451" s="209"/>
      <c r="M451" s="104"/>
      <c r="N451" s="104"/>
      <c r="O451" s="199"/>
    </row>
    <row r="452" spans="1:15" s="16" customFormat="1" ht="42" customHeight="1">
      <c r="E452" s="187"/>
      <c r="I452" s="56"/>
      <c r="K452" s="209"/>
      <c r="L452" s="209"/>
      <c r="M452" s="104"/>
      <c r="N452" s="104"/>
      <c r="O452" s="199"/>
    </row>
    <row r="453" spans="1:15" s="16" customFormat="1" ht="42" customHeight="1">
      <c r="E453" s="187"/>
      <c r="I453" s="56"/>
      <c r="K453" s="209"/>
      <c r="L453" s="209"/>
      <c r="M453" s="104"/>
      <c r="N453" s="104"/>
      <c r="O453" s="199"/>
    </row>
    <row r="454" spans="1:15" s="16" customFormat="1" ht="42" customHeight="1">
      <c r="E454" s="187"/>
      <c r="I454" s="56"/>
      <c r="K454" s="209"/>
      <c r="L454" s="209"/>
      <c r="M454" s="104"/>
      <c r="N454" s="104"/>
      <c r="O454" s="199"/>
    </row>
    <row r="455" spans="1:15" s="16" customFormat="1" ht="42" customHeight="1">
      <c r="E455" s="187"/>
      <c r="I455" s="56"/>
      <c r="K455" s="209"/>
      <c r="L455" s="209"/>
      <c r="M455" s="104"/>
      <c r="N455" s="104"/>
      <c r="O455" s="199"/>
    </row>
    <row r="456" spans="1:15" s="68" customFormat="1" ht="42" customHeight="1">
      <c r="A456" s="16"/>
      <c r="B456" s="16"/>
      <c r="C456" s="16"/>
      <c r="D456" s="16"/>
      <c r="E456" s="187"/>
      <c r="F456" s="16"/>
      <c r="I456" s="188"/>
      <c r="K456" s="213"/>
      <c r="L456" s="213"/>
      <c r="M456" s="189"/>
      <c r="N456" s="189"/>
      <c r="O456" s="200"/>
    </row>
    <row r="457" spans="1:15" s="16" customFormat="1" ht="42" customHeight="1">
      <c r="E457" s="187"/>
      <c r="I457" s="56"/>
      <c r="K457" s="209"/>
      <c r="L457" s="209"/>
      <c r="M457" s="104"/>
      <c r="N457" s="104"/>
      <c r="O457" s="199"/>
    </row>
    <row r="458" spans="1:15" s="16" customFormat="1" ht="42" customHeight="1">
      <c r="E458" s="187"/>
      <c r="I458" s="56"/>
      <c r="K458" s="209"/>
      <c r="L458" s="209"/>
      <c r="M458" s="104"/>
      <c r="N458" s="104"/>
      <c r="O458" s="199"/>
    </row>
    <row r="459" spans="1:15" s="16" customFormat="1" ht="42" customHeight="1">
      <c r="E459" s="187"/>
      <c r="I459" s="56"/>
      <c r="K459" s="209"/>
      <c r="L459" s="209"/>
      <c r="M459" s="104"/>
      <c r="N459" s="104"/>
      <c r="O459" s="199"/>
    </row>
    <row r="460" spans="1:15" s="16" customFormat="1" ht="42" customHeight="1">
      <c r="E460" s="187"/>
      <c r="I460" s="56"/>
      <c r="K460" s="209"/>
      <c r="L460" s="209"/>
      <c r="M460" s="104"/>
      <c r="N460" s="104"/>
      <c r="O460" s="199"/>
    </row>
    <row r="461" spans="1:15" s="16" customFormat="1" ht="42" customHeight="1">
      <c r="E461" s="187"/>
      <c r="I461" s="56"/>
      <c r="K461" s="209"/>
      <c r="L461" s="209"/>
      <c r="M461" s="104"/>
      <c r="N461" s="104"/>
      <c r="O461" s="199"/>
    </row>
    <row r="462" spans="1:15" s="16" customFormat="1" ht="42" customHeight="1">
      <c r="E462" s="187"/>
      <c r="I462" s="56"/>
      <c r="K462" s="209"/>
      <c r="L462" s="209"/>
      <c r="M462" s="104"/>
      <c r="N462" s="104"/>
      <c r="O462" s="199"/>
    </row>
    <row r="463" spans="1:15" s="68" customFormat="1" ht="42" customHeight="1">
      <c r="A463" s="16"/>
      <c r="B463" s="16"/>
      <c r="C463" s="16"/>
      <c r="D463" s="16"/>
      <c r="E463" s="187"/>
      <c r="F463" s="16"/>
      <c r="I463" s="188"/>
      <c r="K463" s="213"/>
      <c r="L463" s="213"/>
      <c r="M463" s="189"/>
      <c r="N463" s="189"/>
      <c r="O463" s="200"/>
    </row>
    <row r="464" spans="1:15" s="16" customFormat="1" ht="42" customHeight="1">
      <c r="E464" s="187"/>
      <c r="I464" s="56"/>
      <c r="K464" s="209"/>
      <c r="L464" s="209"/>
      <c r="M464" s="104"/>
      <c r="N464" s="104"/>
      <c r="O464" s="199"/>
    </row>
    <row r="465" spans="1:15" s="16" customFormat="1" ht="42" customHeight="1">
      <c r="E465" s="187"/>
      <c r="I465" s="56"/>
      <c r="K465" s="209"/>
      <c r="L465" s="209"/>
      <c r="M465" s="104"/>
      <c r="N465" s="104"/>
      <c r="O465" s="199"/>
    </row>
    <row r="466" spans="1:15" s="16" customFormat="1" ht="42" customHeight="1">
      <c r="E466" s="187"/>
      <c r="I466" s="56"/>
      <c r="K466" s="209"/>
      <c r="L466" s="209"/>
      <c r="M466" s="104"/>
      <c r="N466" s="104"/>
      <c r="O466" s="199"/>
    </row>
    <row r="467" spans="1:15" s="16" customFormat="1" ht="42" customHeight="1">
      <c r="E467" s="187"/>
      <c r="I467" s="56"/>
      <c r="K467" s="209"/>
      <c r="L467" s="209"/>
      <c r="M467" s="104"/>
      <c r="N467" s="104"/>
      <c r="O467" s="199"/>
    </row>
    <row r="468" spans="1:15" s="16" customFormat="1" ht="42" customHeight="1">
      <c r="E468" s="187"/>
      <c r="I468" s="56"/>
      <c r="K468" s="209"/>
      <c r="L468" s="209"/>
      <c r="M468" s="104"/>
      <c r="N468" s="104"/>
      <c r="O468" s="199"/>
    </row>
    <row r="469" spans="1:15" s="16" customFormat="1" ht="42" customHeight="1">
      <c r="E469" s="187"/>
      <c r="I469" s="56"/>
      <c r="K469" s="209"/>
      <c r="L469" s="209"/>
      <c r="M469" s="104"/>
      <c r="N469" s="104"/>
      <c r="O469" s="199"/>
    </row>
    <row r="470" spans="1:15" s="68" customFormat="1" ht="42" customHeight="1">
      <c r="A470" s="16"/>
      <c r="B470" s="16"/>
      <c r="C470" s="16"/>
      <c r="D470" s="16"/>
      <c r="E470" s="187"/>
      <c r="F470" s="16"/>
      <c r="I470" s="188"/>
      <c r="K470" s="213"/>
      <c r="L470" s="213"/>
      <c r="M470" s="189"/>
      <c r="N470" s="189"/>
      <c r="O470" s="200"/>
    </row>
    <row r="471" spans="1:15" s="16" customFormat="1" ht="42" customHeight="1">
      <c r="E471" s="187"/>
      <c r="I471" s="56"/>
      <c r="K471" s="209"/>
      <c r="L471" s="209"/>
      <c r="M471" s="104"/>
      <c r="N471" s="104"/>
      <c r="O471" s="199"/>
    </row>
    <row r="472" spans="1:15" s="16" customFormat="1" ht="42" customHeight="1">
      <c r="E472" s="187"/>
      <c r="I472" s="56"/>
      <c r="K472" s="209"/>
      <c r="L472" s="209"/>
      <c r="M472" s="104"/>
      <c r="N472" s="104"/>
      <c r="O472" s="199"/>
    </row>
    <row r="473" spans="1:15" s="16" customFormat="1" ht="42" customHeight="1">
      <c r="E473" s="187"/>
      <c r="I473" s="56"/>
      <c r="K473" s="209"/>
      <c r="L473" s="209"/>
      <c r="M473" s="104"/>
      <c r="N473" s="104"/>
      <c r="O473" s="199"/>
    </row>
    <row r="474" spans="1:15" s="16" customFormat="1" ht="42" customHeight="1">
      <c r="E474" s="187"/>
      <c r="I474" s="56"/>
      <c r="K474" s="209"/>
      <c r="L474" s="209"/>
      <c r="M474" s="104"/>
      <c r="N474" s="104"/>
      <c r="O474" s="199"/>
    </row>
    <row r="475" spans="1:15" s="16" customFormat="1" ht="42" customHeight="1">
      <c r="E475" s="187"/>
      <c r="I475" s="56"/>
      <c r="K475" s="209"/>
      <c r="L475" s="209"/>
      <c r="M475" s="104"/>
      <c r="N475" s="104"/>
      <c r="O475" s="199"/>
    </row>
    <row r="476" spans="1:15" s="16" customFormat="1" ht="42" customHeight="1">
      <c r="E476" s="187"/>
      <c r="I476" s="56"/>
      <c r="K476" s="209"/>
      <c r="L476" s="209"/>
      <c r="M476" s="104"/>
      <c r="N476" s="104"/>
      <c r="O476" s="199"/>
    </row>
    <row r="477" spans="1:15" s="68" customFormat="1" ht="42" customHeight="1">
      <c r="A477" s="16"/>
      <c r="B477" s="16"/>
      <c r="C477" s="16"/>
      <c r="D477" s="16"/>
      <c r="E477" s="187"/>
      <c r="F477" s="16"/>
      <c r="I477" s="188"/>
      <c r="K477" s="213"/>
      <c r="L477" s="213"/>
      <c r="M477" s="189"/>
      <c r="N477" s="189"/>
      <c r="O477" s="200"/>
    </row>
    <row r="478" spans="1:15" s="16" customFormat="1" ht="42" customHeight="1">
      <c r="E478" s="187"/>
      <c r="I478" s="56"/>
      <c r="K478" s="209"/>
      <c r="L478" s="209"/>
      <c r="M478" s="104"/>
      <c r="N478" s="104"/>
      <c r="O478" s="199"/>
    </row>
    <row r="479" spans="1:15" s="16" customFormat="1" ht="42" customHeight="1">
      <c r="E479" s="187"/>
      <c r="I479" s="56"/>
      <c r="K479" s="209"/>
      <c r="L479" s="209"/>
      <c r="M479" s="104"/>
      <c r="N479" s="104"/>
      <c r="O479" s="199"/>
    </row>
    <row r="480" spans="1:15" s="16" customFormat="1" ht="42" customHeight="1">
      <c r="E480" s="187"/>
      <c r="I480" s="56"/>
      <c r="K480" s="209"/>
      <c r="L480" s="209"/>
      <c r="M480" s="104"/>
      <c r="N480" s="104"/>
      <c r="O480" s="199"/>
    </row>
    <row r="481" spans="1:15" s="16" customFormat="1" ht="42" customHeight="1">
      <c r="E481" s="187"/>
      <c r="I481" s="56"/>
      <c r="K481" s="209"/>
      <c r="L481" s="209"/>
      <c r="M481" s="104"/>
      <c r="N481" s="104"/>
      <c r="O481" s="199"/>
    </row>
    <row r="482" spans="1:15" s="16" customFormat="1" ht="42" customHeight="1">
      <c r="E482" s="187"/>
      <c r="I482" s="56"/>
      <c r="K482" s="209"/>
      <c r="L482" s="209"/>
      <c r="M482" s="104"/>
      <c r="N482" s="104"/>
      <c r="O482" s="199"/>
    </row>
    <row r="483" spans="1:15" s="16" customFormat="1" ht="42" customHeight="1">
      <c r="E483" s="187"/>
      <c r="I483" s="56"/>
      <c r="K483" s="209"/>
      <c r="L483" s="209"/>
      <c r="M483" s="104"/>
      <c r="N483" s="104"/>
      <c r="O483" s="199"/>
    </row>
    <row r="484" spans="1:15" s="68" customFormat="1" ht="42" customHeight="1">
      <c r="A484" s="16"/>
      <c r="B484" s="16"/>
      <c r="C484" s="16"/>
      <c r="D484" s="16"/>
      <c r="E484" s="187"/>
      <c r="F484" s="16"/>
      <c r="I484" s="188"/>
      <c r="K484" s="213"/>
      <c r="L484" s="213"/>
      <c r="M484" s="189"/>
      <c r="N484" s="189"/>
      <c r="O484" s="200"/>
    </row>
    <row r="485" spans="1:15" s="16" customFormat="1" ht="42" customHeight="1">
      <c r="E485" s="187"/>
      <c r="I485" s="56"/>
      <c r="K485" s="209"/>
      <c r="L485" s="209"/>
      <c r="M485" s="104"/>
      <c r="N485" s="104"/>
      <c r="O485" s="199"/>
    </row>
    <row r="486" spans="1:15" s="16" customFormat="1" ht="42" customHeight="1">
      <c r="E486" s="187"/>
      <c r="I486" s="56"/>
      <c r="K486" s="209"/>
      <c r="L486" s="209"/>
      <c r="M486" s="104"/>
      <c r="N486" s="104"/>
      <c r="O486" s="199"/>
    </row>
    <row r="487" spans="1:15" s="16" customFormat="1" ht="42" customHeight="1">
      <c r="E487" s="187"/>
      <c r="I487" s="56"/>
      <c r="K487" s="209"/>
      <c r="L487" s="209"/>
      <c r="M487" s="104"/>
      <c r="N487" s="104"/>
      <c r="O487" s="199"/>
    </row>
    <row r="488" spans="1:15" s="16" customFormat="1" ht="42" customHeight="1">
      <c r="E488" s="187"/>
      <c r="I488" s="56"/>
      <c r="K488" s="209"/>
      <c r="L488" s="209"/>
      <c r="M488" s="104"/>
      <c r="N488" s="104"/>
      <c r="O488" s="199"/>
    </row>
    <row r="489" spans="1:15" s="16" customFormat="1" ht="42" customHeight="1">
      <c r="E489" s="187"/>
      <c r="I489" s="56"/>
      <c r="K489" s="209"/>
      <c r="L489" s="209"/>
      <c r="M489" s="104"/>
      <c r="N489" s="104"/>
      <c r="O489" s="199"/>
    </row>
    <row r="490" spans="1:15" s="16" customFormat="1" ht="42" customHeight="1">
      <c r="E490" s="187"/>
      <c r="I490" s="56"/>
      <c r="K490" s="209"/>
      <c r="L490" s="209"/>
      <c r="M490" s="104"/>
      <c r="N490" s="104"/>
      <c r="O490" s="199"/>
    </row>
    <row r="491" spans="1:15" s="68" customFormat="1" ht="42" customHeight="1">
      <c r="A491" s="16"/>
      <c r="B491" s="16"/>
      <c r="C491" s="16"/>
      <c r="D491" s="16"/>
      <c r="E491" s="187"/>
      <c r="F491" s="16"/>
      <c r="I491" s="188"/>
      <c r="K491" s="213"/>
      <c r="L491" s="213"/>
      <c r="M491" s="189"/>
      <c r="N491" s="189"/>
      <c r="O491" s="200"/>
    </row>
    <row r="492" spans="1:15" s="16" customFormat="1" ht="42" customHeight="1">
      <c r="E492" s="187"/>
      <c r="I492" s="56"/>
      <c r="K492" s="209"/>
      <c r="L492" s="209"/>
      <c r="M492" s="104"/>
      <c r="N492" s="104"/>
      <c r="O492" s="199"/>
    </row>
    <row r="493" spans="1:15" s="16" customFormat="1" ht="42" customHeight="1">
      <c r="E493" s="187"/>
      <c r="I493" s="56"/>
      <c r="K493" s="209"/>
      <c r="L493" s="209"/>
      <c r="M493" s="104"/>
      <c r="N493" s="104"/>
      <c r="O493" s="199"/>
    </row>
    <row r="494" spans="1:15" s="16" customFormat="1" ht="42" customHeight="1">
      <c r="E494" s="187"/>
      <c r="I494" s="56"/>
      <c r="K494" s="209"/>
      <c r="L494" s="209"/>
      <c r="M494" s="104"/>
      <c r="N494" s="104"/>
      <c r="O494" s="199"/>
    </row>
    <row r="495" spans="1:15" s="16" customFormat="1" ht="42" customHeight="1">
      <c r="E495" s="187"/>
      <c r="I495" s="56"/>
      <c r="K495" s="209"/>
      <c r="L495" s="209"/>
      <c r="M495" s="104"/>
      <c r="N495" s="104"/>
      <c r="O495" s="199"/>
    </row>
    <row r="496" spans="1:15" s="16" customFormat="1" ht="42" customHeight="1">
      <c r="E496" s="187"/>
      <c r="I496" s="56"/>
      <c r="K496" s="209"/>
      <c r="L496" s="209"/>
      <c r="M496" s="104"/>
      <c r="N496" s="104"/>
      <c r="O496" s="199"/>
    </row>
    <row r="498" spans="1:15" s="44" customFormat="1" ht="42" customHeight="1">
      <c r="A498"/>
      <c r="B498"/>
      <c r="C498"/>
      <c r="D498"/>
      <c r="E498" s="45"/>
      <c r="F498"/>
      <c r="I498" s="61"/>
      <c r="K498" s="214"/>
      <c r="L498" s="214"/>
      <c r="M498" s="108"/>
      <c r="N498" s="108"/>
      <c r="O498" s="202"/>
    </row>
  </sheetData>
  <sheetProtection algorithmName="SHA-512" hashValue="t7d0wjuyi2OGpR4neo7WpSOK67utvnOSp1TEYgrmITRay4sa2Rp9fO1PRFHN3DDun0zk+IojbRdywbJE5wxw0A==" saltValue="7qgmFF/fgT9E7MbM31D2Lw==" spinCount="100000" sheet="1" scenarios="1" formatCells="0" formatColumns="0" formatRows="0"/>
  <mergeCells count="805">
    <mergeCell ref="L102:L107"/>
    <mergeCell ref="K109:K114"/>
    <mergeCell ref="K116:K121"/>
    <mergeCell ref="K158:K163"/>
    <mergeCell ref="K151:K156"/>
    <mergeCell ref="J5:J9"/>
    <mergeCell ref="K81:K86"/>
    <mergeCell ref="L74:L79"/>
    <mergeCell ref="L81:L86"/>
    <mergeCell ref="L67:L72"/>
    <mergeCell ref="L60:L65"/>
    <mergeCell ref="L32:L37"/>
    <mergeCell ref="L88:L93"/>
    <mergeCell ref="K88:K93"/>
    <mergeCell ref="L95:L100"/>
    <mergeCell ref="K95:K100"/>
    <mergeCell ref="K4:K9"/>
    <mergeCell ref="K11:K16"/>
    <mergeCell ref="K18:K23"/>
    <mergeCell ref="K25:K30"/>
    <mergeCell ref="K32:K37"/>
    <mergeCell ref="K46:K51"/>
    <mergeCell ref="K39:K44"/>
    <mergeCell ref="K67:K72"/>
    <mergeCell ref="K74:K79"/>
    <mergeCell ref="I410:I415"/>
    <mergeCell ref="I417:I422"/>
    <mergeCell ref="I403:I408"/>
    <mergeCell ref="I354:I359"/>
    <mergeCell ref="I361:I366"/>
    <mergeCell ref="I333:I338"/>
    <mergeCell ref="K102:K107"/>
    <mergeCell ref="J292:J296"/>
    <mergeCell ref="J299:J303"/>
    <mergeCell ref="J306:J310"/>
    <mergeCell ref="I340:I345"/>
    <mergeCell ref="J313:J317"/>
    <mergeCell ref="J320:J324"/>
    <mergeCell ref="J327:J331"/>
    <mergeCell ref="J334:J338"/>
    <mergeCell ref="J271:J275"/>
    <mergeCell ref="J278:J282"/>
    <mergeCell ref="J285:J289"/>
    <mergeCell ref="J222:J226"/>
    <mergeCell ref="J250:J254"/>
    <mergeCell ref="J257:J261"/>
    <mergeCell ref="J264:J268"/>
    <mergeCell ref="J229:J233"/>
    <mergeCell ref="B2:C2"/>
    <mergeCell ref="I389:I394"/>
    <mergeCell ref="I347:I352"/>
    <mergeCell ref="I305:I310"/>
    <mergeCell ref="I256:I261"/>
    <mergeCell ref="I263:I268"/>
    <mergeCell ref="I396:I401"/>
    <mergeCell ref="I368:I373"/>
    <mergeCell ref="I375:I380"/>
    <mergeCell ref="I382:I387"/>
    <mergeCell ref="I291:I296"/>
    <mergeCell ref="I298:I303"/>
    <mergeCell ref="I270:I275"/>
    <mergeCell ref="I277:I282"/>
    <mergeCell ref="I284:I289"/>
    <mergeCell ref="I312:I317"/>
    <mergeCell ref="I319:I324"/>
    <mergeCell ref="I326:I331"/>
    <mergeCell ref="I228:I233"/>
    <mergeCell ref="I235:I240"/>
    <mergeCell ref="I207:I212"/>
    <mergeCell ref="I214:I219"/>
    <mergeCell ref="I221:I226"/>
    <mergeCell ref="I242:I247"/>
    <mergeCell ref="J236:J240"/>
    <mergeCell ref="J243:J247"/>
    <mergeCell ref="I249:I254"/>
    <mergeCell ref="J180:J184"/>
    <mergeCell ref="I186:I191"/>
    <mergeCell ref="I193:I198"/>
    <mergeCell ref="I200:I205"/>
    <mergeCell ref="J187:J191"/>
    <mergeCell ref="J194:J198"/>
    <mergeCell ref="J201:J205"/>
    <mergeCell ref="J208:J212"/>
    <mergeCell ref="J215:J219"/>
    <mergeCell ref="J117:J121"/>
    <mergeCell ref="I123:I128"/>
    <mergeCell ref="I130:I135"/>
    <mergeCell ref="I137:I142"/>
    <mergeCell ref="I144:I149"/>
    <mergeCell ref="I151:I156"/>
    <mergeCell ref="I158:I163"/>
    <mergeCell ref="I165:I170"/>
    <mergeCell ref="I172:I177"/>
    <mergeCell ref="J75:J79"/>
    <mergeCell ref="I81:I86"/>
    <mergeCell ref="I88:I93"/>
    <mergeCell ref="I95:I100"/>
    <mergeCell ref="J82:J86"/>
    <mergeCell ref="J89:J93"/>
    <mergeCell ref="J96:J100"/>
    <mergeCell ref="I102:I107"/>
    <mergeCell ref="I109:I114"/>
    <mergeCell ref="J103:J107"/>
    <mergeCell ref="J110:J114"/>
    <mergeCell ref="H420:H422"/>
    <mergeCell ref="I4:I9"/>
    <mergeCell ref="A3:B3"/>
    <mergeCell ref="I11:I16"/>
    <mergeCell ref="I18:I23"/>
    <mergeCell ref="I25:I30"/>
    <mergeCell ref="I32:I37"/>
    <mergeCell ref="I39:I44"/>
    <mergeCell ref="H389:H391"/>
    <mergeCell ref="I46:I51"/>
    <mergeCell ref="I53:I58"/>
    <mergeCell ref="I60:I65"/>
    <mergeCell ref="I67:I72"/>
    <mergeCell ref="I74:I79"/>
    <mergeCell ref="I116:I121"/>
    <mergeCell ref="I179:I184"/>
    <mergeCell ref="H413:H415"/>
    <mergeCell ref="H417:H419"/>
    <mergeCell ref="H357:H359"/>
    <mergeCell ref="H361:H363"/>
    <mergeCell ref="H364:H366"/>
    <mergeCell ref="H368:H370"/>
    <mergeCell ref="H371:H373"/>
    <mergeCell ref="H375:H377"/>
    <mergeCell ref="H403:H405"/>
    <mergeCell ref="H406:H408"/>
    <mergeCell ref="H410:H412"/>
    <mergeCell ref="H315:H317"/>
    <mergeCell ref="H319:H321"/>
    <mergeCell ref="H322:H324"/>
    <mergeCell ref="H326:H328"/>
    <mergeCell ref="H329:H331"/>
    <mergeCell ref="H333:H335"/>
    <mergeCell ref="H336:H338"/>
    <mergeCell ref="H340:H342"/>
    <mergeCell ref="H343:H345"/>
    <mergeCell ref="H378:H380"/>
    <mergeCell ref="H382:H384"/>
    <mergeCell ref="H385:H387"/>
    <mergeCell ref="H347:H349"/>
    <mergeCell ref="H350:H352"/>
    <mergeCell ref="H354:H356"/>
    <mergeCell ref="H392:H394"/>
    <mergeCell ref="H396:H398"/>
    <mergeCell ref="H399:H401"/>
    <mergeCell ref="H284:H286"/>
    <mergeCell ref="H287:H289"/>
    <mergeCell ref="H291:H293"/>
    <mergeCell ref="H294:H296"/>
    <mergeCell ref="H298:H300"/>
    <mergeCell ref="H301:H303"/>
    <mergeCell ref="H305:H307"/>
    <mergeCell ref="H308:H310"/>
    <mergeCell ref="H312:H314"/>
    <mergeCell ref="H252:H254"/>
    <mergeCell ref="H256:H258"/>
    <mergeCell ref="H259:H261"/>
    <mergeCell ref="H263:H265"/>
    <mergeCell ref="H266:H268"/>
    <mergeCell ref="H270:H272"/>
    <mergeCell ref="H273:H275"/>
    <mergeCell ref="H277:H279"/>
    <mergeCell ref="H280:H282"/>
    <mergeCell ref="H221:H223"/>
    <mergeCell ref="H224:H226"/>
    <mergeCell ref="H228:H230"/>
    <mergeCell ref="H231:H233"/>
    <mergeCell ref="H235:H237"/>
    <mergeCell ref="H238:H240"/>
    <mergeCell ref="H242:H244"/>
    <mergeCell ref="H245:H247"/>
    <mergeCell ref="H249:H251"/>
    <mergeCell ref="H189:H191"/>
    <mergeCell ref="H193:H195"/>
    <mergeCell ref="H196:H198"/>
    <mergeCell ref="H200:H202"/>
    <mergeCell ref="H203:H205"/>
    <mergeCell ref="H207:H209"/>
    <mergeCell ref="H210:H212"/>
    <mergeCell ref="H214:H216"/>
    <mergeCell ref="H217:H219"/>
    <mergeCell ref="H158:H160"/>
    <mergeCell ref="H161:H163"/>
    <mergeCell ref="H165:H167"/>
    <mergeCell ref="H168:H170"/>
    <mergeCell ref="H172:H174"/>
    <mergeCell ref="H175:H177"/>
    <mergeCell ref="H179:H181"/>
    <mergeCell ref="H182:H184"/>
    <mergeCell ref="H186:H188"/>
    <mergeCell ref="H126:H128"/>
    <mergeCell ref="H130:H132"/>
    <mergeCell ref="H133:H135"/>
    <mergeCell ref="H137:H139"/>
    <mergeCell ref="H140:H142"/>
    <mergeCell ref="H144:H146"/>
    <mergeCell ref="H147:H149"/>
    <mergeCell ref="H151:H153"/>
    <mergeCell ref="H154:H156"/>
    <mergeCell ref="H95:H97"/>
    <mergeCell ref="H98:H100"/>
    <mergeCell ref="H102:H104"/>
    <mergeCell ref="H105:H107"/>
    <mergeCell ref="H109:H111"/>
    <mergeCell ref="H112:H114"/>
    <mergeCell ref="H116:H118"/>
    <mergeCell ref="H119:H121"/>
    <mergeCell ref="H123:H125"/>
    <mergeCell ref="H63:H65"/>
    <mergeCell ref="H67:H69"/>
    <mergeCell ref="H70:H72"/>
    <mergeCell ref="H74:H76"/>
    <mergeCell ref="H77:H79"/>
    <mergeCell ref="H81:H83"/>
    <mergeCell ref="H84:H86"/>
    <mergeCell ref="H88:H90"/>
    <mergeCell ref="H91:H93"/>
    <mergeCell ref="A1:E1"/>
    <mergeCell ref="C242:C247"/>
    <mergeCell ref="D242:D243"/>
    <mergeCell ref="E242:E243"/>
    <mergeCell ref="D244:D245"/>
    <mergeCell ref="E244:E245"/>
    <mergeCell ref="D246:D247"/>
    <mergeCell ref="E246:E247"/>
    <mergeCell ref="E230:E231"/>
    <mergeCell ref="E232:E233"/>
    <mergeCell ref="C228:C233"/>
    <mergeCell ref="D228:D229"/>
    <mergeCell ref="E228:E229"/>
    <mergeCell ref="D230:D231"/>
    <mergeCell ref="D232:D233"/>
    <mergeCell ref="D235:D236"/>
    <mergeCell ref="E235:E236"/>
    <mergeCell ref="D237:D238"/>
    <mergeCell ref="E237:E238"/>
    <mergeCell ref="C214:C219"/>
    <mergeCell ref="D214:D215"/>
    <mergeCell ref="E214:E215"/>
    <mergeCell ref="D216:D217"/>
    <mergeCell ref="E216:E217"/>
    <mergeCell ref="D218:D219"/>
    <mergeCell ref="E218:E219"/>
    <mergeCell ref="C221:C226"/>
    <mergeCell ref="D221:D222"/>
    <mergeCell ref="E221:E222"/>
    <mergeCell ref="D223:D224"/>
    <mergeCell ref="E223:E224"/>
    <mergeCell ref="D225:D226"/>
    <mergeCell ref="E225:E226"/>
    <mergeCell ref="C193:C198"/>
    <mergeCell ref="B88:B128"/>
    <mergeCell ref="C151:C156"/>
    <mergeCell ref="D151:D152"/>
    <mergeCell ref="E151:E152"/>
    <mergeCell ref="A32:B65"/>
    <mergeCell ref="C25:C30"/>
    <mergeCell ref="D25:D26"/>
    <mergeCell ref="E29:E30"/>
    <mergeCell ref="D27:D28"/>
    <mergeCell ref="E27:E28"/>
    <mergeCell ref="D29:D30"/>
    <mergeCell ref="E165:E166"/>
    <mergeCell ref="B130:B163"/>
    <mergeCell ref="E174:E175"/>
    <mergeCell ref="D153:D154"/>
    <mergeCell ref="E153:E154"/>
    <mergeCell ref="C39:C44"/>
    <mergeCell ref="C60:C65"/>
    <mergeCell ref="D60:D61"/>
    <mergeCell ref="D39:D40"/>
    <mergeCell ref="E39:E40"/>
    <mergeCell ref="D41:D42"/>
    <mergeCell ref="E167:E168"/>
    <mergeCell ref="E169:E170"/>
    <mergeCell ref="D165:D166"/>
    <mergeCell ref="D167:D168"/>
    <mergeCell ref="D169:D170"/>
    <mergeCell ref="C4:C9"/>
    <mergeCell ref="C11:C16"/>
    <mergeCell ref="C18:C23"/>
    <mergeCell ref="D18:D19"/>
    <mergeCell ref="E18:E19"/>
    <mergeCell ref="D20:D21"/>
    <mergeCell ref="E20:E21"/>
    <mergeCell ref="D22:D23"/>
    <mergeCell ref="E22:E23"/>
    <mergeCell ref="D11:D12"/>
    <mergeCell ref="D13:D14"/>
    <mergeCell ref="D15:D16"/>
    <mergeCell ref="D4:D5"/>
    <mergeCell ref="D6:D7"/>
    <mergeCell ref="D8:D9"/>
    <mergeCell ref="E4:E5"/>
    <mergeCell ref="E6:E7"/>
    <mergeCell ref="E8:E9"/>
    <mergeCell ref="E11:E12"/>
    <mergeCell ref="E13:E14"/>
    <mergeCell ref="E15:E16"/>
    <mergeCell ref="A4:B30"/>
    <mergeCell ref="E25:E26"/>
    <mergeCell ref="E67:E68"/>
    <mergeCell ref="D69:D70"/>
    <mergeCell ref="E69:E70"/>
    <mergeCell ref="D71:D72"/>
    <mergeCell ref="E71:E72"/>
    <mergeCell ref="E60:E61"/>
    <mergeCell ref="D62:D63"/>
    <mergeCell ref="E62:E63"/>
    <mergeCell ref="D64:D65"/>
    <mergeCell ref="E64:E65"/>
    <mergeCell ref="E41:E42"/>
    <mergeCell ref="D43:D44"/>
    <mergeCell ref="E43:E44"/>
    <mergeCell ref="C32:C37"/>
    <mergeCell ref="D32:D33"/>
    <mergeCell ref="E32:E33"/>
    <mergeCell ref="D34:D35"/>
    <mergeCell ref="E34:E35"/>
    <mergeCell ref="D36:D37"/>
    <mergeCell ref="E36:E37"/>
    <mergeCell ref="C46:C51"/>
    <mergeCell ref="D46:D47"/>
    <mergeCell ref="E46:E47"/>
    <mergeCell ref="D48:D49"/>
    <mergeCell ref="E48:E49"/>
    <mergeCell ref="D50:D51"/>
    <mergeCell ref="E50:E51"/>
    <mergeCell ref="C53:C58"/>
    <mergeCell ref="D53:D54"/>
    <mergeCell ref="E53:E54"/>
    <mergeCell ref="D55:D56"/>
    <mergeCell ref="E55:E56"/>
    <mergeCell ref="D57:D58"/>
    <mergeCell ref="E57:E58"/>
    <mergeCell ref="D85:D86"/>
    <mergeCell ref="E85:E86"/>
    <mergeCell ref="C102:C107"/>
    <mergeCell ref="D155:D156"/>
    <mergeCell ref="E155:E156"/>
    <mergeCell ref="D99:D100"/>
    <mergeCell ref="E99:E100"/>
    <mergeCell ref="D113:D114"/>
    <mergeCell ref="E113:E114"/>
    <mergeCell ref="C109:C114"/>
    <mergeCell ref="D109:D110"/>
    <mergeCell ref="E109:E110"/>
    <mergeCell ref="D111:D112"/>
    <mergeCell ref="E111:E112"/>
    <mergeCell ref="D102:D103"/>
    <mergeCell ref="E102:E103"/>
    <mergeCell ref="D104:D105"/>
    <mergeCell ref="E104:E105"/>
    <mergeCell ref="D106:D107"/>
    <mergeCell ref="E106:E107"/>
    <mergeCell ref="D132:D133"/>
    <mergeCell ref="E132:E133"/>
    <mergeCell ref="D134:D135"/>
    <mergeCell ref="E134:E135"/>
    <mergeCell ref="C88:C93"/>
    <mergeCell ref="D137:D138"/>
    <mergeCell ref="E137:E138"/>
    <mergeCell ref="D139:D140"/>
    <mergeCell ref="E139:E140"/>
    <mergeCell ref="E90:E91"/>
    <mergeCell ref="D92:D93"/>
    <mergeCell ref="E92:E93"/>
    <mergeCell ref="C116:C121"/>
    <mergeCell ref="D120:D121"/>
    <mergeCell ref="E120:E121"/>
    <mergeCell ref="D97:D98"/>
    <mergeCell ref="E97:E98"/>
    <mergeCell ref="C95:C100"/>
    <mergeCell ref="C67:C72"/>
    <mergeCell ref="D67:D68"/>
    <mergeCell ref="A88:A205"/>
    <mergeCell ref="C74:C79"/>
    <mergeCell ref="D74:D75"/>
    <mergeCell ref="C81:C86"/>
    <mergeCell ref="D81:D82"/>
    <mergeCell ref="E81:E82"/>
    <mergeCell ref="D83:D84"/>
    <mergeCell ref="E83:E84"/>
    <mergeCell ref="E74:E75"/>
    <mergeCell ref="D76:D77"/>
    <mergeCell ref="E76:E77"/>
    <mergeCell ref="D78:D79"/>
    <mergeCell ref="E78:E79"/>
    <mergeCell ref="D118:D119"/>
    <mergeCell ref="E118:E119"/>
    <mergeCell ref="D95:D96"/>
    <mergeCell ref="E95:E96"/>
    <mergeCell ref="D116:D117"/>
    <mergeCell ref="E116:E117"/>
    <mergeCell ref="D88:D89"/>
    <mergeCell ref="E88:E89"/>
    <mergeCell ref="D90:D91"/>
    <mergeCell ref="D193:D194"/>
    <mergeCell ref="E193:E194"/>
    <mergeCell ref="D195:D196"/>
    <mergeCell ref="E195:E196"/>
    <mergeCell ref="D197:D198"/>
    <mergeCell ref="E197:E198"/>
    <mergeCell ref="C144:C149"/>
    <mergeCell ref="C200:C205"/>
    <mergeCell ref="C123:C128"/>
    <mergeCell ref="D123:D124"/>
    <mergeCell ref="E123:E124"/>
    <mergeCell ref="D125:D126"/>
    <mergeCell ref="E125:E126"/>
    <mergeCell ref="D127:D128"/>
    <mergeCell ref="E127:E128"/>
    <mergeCell ref="C130:C135"/>
    <mergeCell ref="D130:D131"/>
    <mergeCell ref="E130:E131"/>
    <mergeCell ref="E179:E180"/>
    <mergeCell ref="D181:D182"/>
    <mergeCell ref="E181:E182"/>
    <mergeCell ref="D183:D184"/>
    <mergeCell ref="E183:E184"/>
    <mergeCell ref="C137:C142"/>
    <mergeCell ref="B165:B205"/>
    <mergeCell ref="D144:D145"/>
    <mergeCell ref="E144:E145"/>
    <mergeCell ref="D146:D147"/>
    <mergeCell ref="E146:E147"/>
    <mergeCell ref="D141:D142"/>
    <mergeCell ref="E141:E142"/>
    <mergeCell ref="D148:D149"/>
    <mergeCell ref="E148:E149"/>
    <mergeCell ref="C172:C177"/>
    <mergeCell ref="D172:D173"/>
    <mergeCell ref="E172:E173"/>
    <mergeCell ref="D174:D175"/>
    <mergeCell ref="D176:D177"/>
    <mergeCell ref="E176:E177"/>
    <mergeCell ref="C165:C170"/>
    <mergeCell ref="C186:C191"/>
    <mergeCell ref="D186:D187"/>
    <mergeCell ref="E186:E187"/>
    <mergeCell ref="D188:D189"/>
    <mergeCell ref="D190:D191"/>
    <mergeCell ref="E188:E189"/>
    <mergeCell ref="C179:C184"/>
    <mergeCell ref="D179:D180"/>
    <mergeCell ref="C158:C163"/>
    <mergeCell ref="D158:D159"/>
    <mergeCell ref="E158:E159"/>
    <mergeCell ref="D160:D161"/>
    <mergeCell ref="E160:E161"/>
    <mergeCell ref="D162:D163"/>
    <mergeCell ref="E162:E163"/>
    <mergeCell ref="C256:C261"/>
    <mergeCell ref="C207:C212"/>
    <mergeCell ref="D256:D257"/>
    <mergeCell ref="E256:E257"/>
    <mergeCell ref="D258:D259"/>
    <mergeCell ref="E258:E259"/>
    <mergeCell ref="D260:D261"/>
    <mergeCell ref="E260:E261"/>
    <mergeCell ref="C235:C240"/>
    <mergeCell ref="D207:D208"/>
    <mergeCell ref="E207:E208"/>
    <mergeCell ref="D209:D210"/>
    <mergeCell ref="E209:E210"/>
    <mergeCell ref="D211:D212"/>
    <mergeCell ref="E211:E212"/>
    <mergeCell ref="D239:D240"/>
    <mergeCell ref="E239:E240"/>
    <mergeCell ref="C249:C254"/>
    <mergeCell ref="D249:D250"/>
    <mergeCell ref="E249:E250"/>
    <mergeCell ref="D251:D252"/>
    <mergeCell ref="E251:E252"/>
    <mergeCell ref="D253:D254"/>
    <mergeCell ref="E253:E254"/>
    <mergeCell ref="C263:C268"/>
    <mergeCell ref="D263:D264"/>
    <mergeCell ref="E263:E264"/>
    <mergeCell ref="D265:D266"/>
    <mergeCell ref="E265:E266"/>
    <mergeCell ref="D267:D268"/>
    <mergeCell ref="E267:E268"/>
    <mergeCell ref="A326:A422"/>
    <mergeCell ref="A284:A324"/>
    <mergeCell ref="B207:B226"/>
    <mergeCell ref="B228:B261"/>
    <mergeCell ref="B263:B282"/>
    <mergeCell ref="C270:C275"/>
    <mergeCell ref="D277:D278"/>
    <mergeCell ref="E277:E278"/>
    <mergeCell ref="D279:D280"/>
    <mergeCell ref="E279:E280"/>
    <mergeCell ref="D281:D282"/>
    <mergeCell ref="E281:E282"/>
    <mergeCell ref="D270:D271"/>
    <mergeCell ref="E270:E271"/>
    <mergeCell ref="D272:D273"/>
    <mergeCell ref="E272:E273"/>
    <mergeCell ref="D274:D275"/>
    <mergeCell ref="E274:E275"/>
    <mergeCell ref="C277:C282"/>
    <mergeCell ref="D284:D285"/>
    <mergeCell ref="E284:E285"/>
    <mergeCell ref="D286:D287"/>
    <mergeCell ref="E286:E287"/>
    <mergeCell ref="D288:D289"/>
    <mergeCell ref="E288:E289"/>
    <mergeCell ref="C298:C303"/>
    <mergeCell ref="D305:D306"/>
    <mergeCell ref="E305:E306"/>
    <mergeCell ref="D307:D308"/>
    <mergeCell ref="E307:E308"/>
    <mergeCell ref="D309:D310"/>
    <mergeCell ref="E309:E310"/>
    <mergeCell ref="C291:C296"/>
    <mergeCell ref="D298:D299"/>
    <mergeCell ref="E298:E299"/>
    <mergeCell ref="D300:D301"/>
    <mergeCell ref="E300:E301"/>
    <mergeCell ref="D302:D303"/>
    <mergeCell ref="E302:E303"/>
    <mergeCell ref="C284:C289"/>
    <mergeCell ref="D291:D292"/>
    <mergeCell ref="E291:E292"/>
    <mergeCell ref="D293:D294"/>
    <mergeCell ref="E293:E294"/>
    <mergeCell ref="D295:D296"/>
    <mergeCell ref="E295:E296"/>
    <mergeCell ref="C305:C310"/>
    <mergeCell ref="C319:C324"/>
    <mergeCell ref="D326:D327"/>
    <mergeCell ref="E326:E327"/>
    <mergeCell ref="D328:D329"/>
    <mergeCell ref="E328:E329"/>
    <mergeCell ref="D330:D331"/>
    <mergeCell ref="E330:E331"/>
    <mergeCell ref="C312:C317"/>
    <mergeCell ref="D319:D320"/>
    <mergeCell ref="E319:E320"/>
    <mergeCell ref="D321:D322"/>
    <mergeCell ref="E321:E322"/>
    <mergeCell ref="D323:D324"/>
    <mergeCell ref="E323:E324"/>
    <mergeCell ref="D312:D313"/>
    <mergeCell ref="E312:E313"/>
    <mergeCell ref="D314:D315"/>
    <mergeCell ref="E314:E315"/>
    <mergeCell ref="D316:D317"/>
    <mergeCell ref="E316:E317"/>
    <mergeCell ref="C326:C331"/>
    <mergeCell ref="C340:C345"/>
    <mergeCell ref="D347:D348"/>
    <mergeCell ref="E347:E348"/>
    <mergeCell ref="D349:D350"/>
    <mergeCell ref="E349:E350"/>
    <mergeCell ref="D351:D352"/>
    <mergeCell ref="E351:E352"/>
    <mergeCell ref="C333:C338"/>
    <mergeCell ref="D340:D341"/>
    <mergeCell ref="E340:E341"/>
    <mergeCell ref="D342:D343"/>
    <mergeCell ref="E342:E343"/>
    <mergeCell ref="D344:D345"/>
    <mergeCell ref="E344:E345"/>
    <mergeCell ref="D333:D334"/>
    <mergeCell ref="E333:E334"/>
    <mergeCell ref="D335:D336"/>
    <mergeCell ref="E335:E336"/>
    <mergeCell ref="D337:D338"/>
    <mergeCell ref="E337:E338"/>
    <mergeCell ref="C347:C352"/>
    <mergeCell ref="C361:C366"/>
    <mergeCell ref="D368:D369"/>
    <mergeCell ref="E368:E369"/>
    <mergeCell ref="D370:D371"/>
    <mergeCell ref="E370:E371"/>
    <mergeCell ref="D372:D373"/>
    <mergeCell ref="E372:E373"/>
    <mergeCell ref="C354:C359"/>
    <mergeCell ref="D361:D362"/>
    <mergeCell ref="E361:E362"/>
    <mergeCell ref="D363:D364"/>
    <mergeCell ref="E363:E364"/>
    <mergeCell ref="D365:D366"/>
    <mergeCell ref="E365:E366"/>
    <mergeCell ref="D354:D355"/>
    <mergeCell ref="E354:E355"/>
    <mergeCell ref="D356:D357"/>
    <mergeCell ref="E356:E357"/>
    <mergeCell ref="D358:D359"/>
    <mergeCell ref="E358:E359"/>
    <mergeCell ref="C368:C373"/>
    <mergeCell ref="D393:D394"/>
    <mergeCell ref="E393:E394"/>
    <mergeCell ref="C375:C380"/>
    <mergeCell ref="D382:D383"/>
    <mergeCell ref="E382:E383"/>
    <mergeCell ref="D384:D385"/>
    <mergeCell ref="E384:E385"/>
    <mergeCell ref="D386:D387"/>
    <mergeCell ref="E386:E387"/>
    <mergeCell ref="D375:D376"/>
    <mergeCell ref="E375:E376"/>
    <mergeCell ref="D377:D378"/>
    <mergeCell ref="E377:E378"/>
    <mergeCell ref="D379:D380"/>
    <mergeCell ref="E379:E380"/>
    <mergeCell ref="C389:C394"/>
    <mergeCell ref="B305:B324"/>
    <mergeCell ref="B326:B352"/>
    <mergeCell ref="B354:B373"/>
    <mergeCell ref="E398:E399"/>
    <mergeCell ref="B375:B401"/>
    <mergeCell ref="E421:E422"/>
    <mergeCell ref="C403:C408"/>
    <mergeCell ref="D410:D411"/>
    <mergeCell ref="E410:E411"/>
    <mergeCell ref="D412:D413"/>
    <mergeCell ref="E412:E413"/>
    <mergeCell ref="D414:D415"/>
    <mergeCell ref="E414:E415"/>
    <mergeCell ref="D403:D404"/>
    <mergeCell ref="E403:E404"/>
    <mergeCell ref="D405:D406"/>
    <mergeCell ref="E405:E406"/>
    <mergeCell ref="D407:D408"/>
    <mergeCell ref="E407:E408"/>
    <mergeCell ref="C382:C387"/>
    <mergeCell ref="D389:D390"/>
    <mergeCell ref="E389:E390"/>
    <mergeCell ref="D391:D392"/>
    <mergeCell ref="E391:E392"/>
    <mergeCell ref="B403:B422"/>
    <mergeCell ref="A67:B86"/>
    <mergeCell ref="E190:E191"/>
    <mergeCell ref="D200:D201"/>
    <mergeCell ref="E200:E201"/>
    <mergeCell ref="D202:D203"/>
    <mergeCell ref="E202:E203"/>
    <mergeCell ref="D204:D205"/>
    <mergeCell ref="E204:E205"/>
    <mergeCell ref="A207:A282"/>
    <mergeCell ref="C396:C401"/>
    <mergeCell ref="C417:C422"/>
    <mergeCell ref="C410:C415"/>
    <mergeCell ref="D417:D418"/>
    <mergeCell ref="E417:E418"/>
    <mergeCell ref="D419:D420"/>
    <mergeCell ref="E419:E420"/>
    <mergeCell ref="D421:D422"/>
    <mergeCell ref="D396:D397"/>
    <mergeCell ref="D398:D399"/>
    <mergeCell ref="E396:E397"/>
    <mergeCell ref="D400:D401"/>
    <mergeCell ref="E400:E401"/>
    <mergeCell ref="B284:B303"/>
    <mergeCell ref="J12:J16"/>
    <mergeCell ref="J19:J23"/>
    <mergeCell ref="J33:J37"/>
    <mergeCell ref="J40:J44"/>
    <mergeCell ref="J47:J51"/>
    <mergeCell ref="J54:J58"/>
    <mergeCell ref="J61:J65"/>
    <mergeCell ref="H7:H9"/>
    <mergeCell ref="H4:H6"/>
    <mergeCell ref="H11:H13"/>
    <mergeCell ref="H14:H16"/>
    <mergeCell ref="H18:H20"/>
    <mergeCell ref="H21:H23"/>
    <mergeCell ref="H25:H27"/>
    <mergeCell ref="H28:H30"/>
    <mergeCell ref="H32:H34"/>
    <mergeCell ref="H35:H37"/>
    <mergeCell ref="H39:H41"/>
    <mergeCell ref="H42:H44"/>
    <mergeCell ref="H46:H48"/>
    <mergeCell ref="H49:H51"/>
    <mergeCell ref="H53:H55"/>
    <mergeCell ref="H56:H58"/>
    <mergeCell ref="H60:H62"/>
    <mergeCell ref="J404:J408"/>
    <mergeCell ref="J411:J415"/>
    <mergeCell ref="J418:J422"/>
    <mergeCell ref="J27:J30"/>
    <mergeCell ref="J67:J68"/>
    <mergeCell ref="J69:J72"/>
    <mergeCell ref="J25:J26"/>
    <mergeCell ref="J355:J359"/>
    <mergeCell ref="J362:J366"/>
    <mergeCell ref="J348:J352"/>
    <mergeCell ref="J341:J345"/>
    <mergeCell ref="J390:J394"/>
    <mergeCell ref="J383:J387"/>
    <mergeCell ref="J376:J380"/>
    <mergeCell ref="J369:J373"/>
    <mergeCell ref="J397:J401"/>
    <mergeCell ref="J124:J128"/>
    <mergeCell ref="J131:J135"/>
    <mergeCell ref="J138:J142"/>
    <mergeCell ref="J145:J149"/>
    <mergeCell ref="J152:J156"/>
    <mergeCell ref="J159:J163"/>
    <mergeCell ref="J166:J170"/>
    <mergeCell ref="J173:J177"/>
    <mergeCell ref="L4:L9"/>
    <mergeCell ref="L11:L16"/>
    <mergeCell ref="L18:L23"/>
    <mergeCell ref="L25:L30"/>
    <mergeCell ref="L39:L44"/>
    <mergeCell ref="L46:L51"/>
    <mergeCell ref="L53:L58"/>
    <mergeCell ref="K53:K58"/>
    <mergeCell ref="K60:K65"/>
    <mergeCell ref="L109:L114"/>
    <mergeCell ref="L116:L121"/>
    <mergeCell ref="L123:L128"/>
    <mergeCell ref="K123:K128"/>
    <mergeCell ref="L130:L135"/>
    <mergeCell ref="K130:K135"/>
    <mergeCell ref="K137:K142"/>
    <mergeCell ref="L137:L142"/>
    <mergeCell ref="K144:K149"/>
    <mergeCell ref="L144:L149"/>
    <mergeCell ref="L151:L156"/>
    <mergeCell ref="L158:L163"/>
    <mergeCell ref="L165:L170"/>
    <mergeCell ref="K165:K170"/>
    <mergeCell ref="K172:K177"/>
    <mergeCell ref="L172:L177"/>
    <mergeCell ref="K179:K184"/>
    <mergeCell ref="L179:L184"/>
    <mergeCell ref="K186:K191"/>
    <mergeCell ref="L186:L191"/>
    <mergeCell ref="K193:K198"/>
    <mergeCell ref="L193:L198"/>
    <mergeCell ref="K200:K205"/>
    <mergeCell ref="L200:L205"/>
    <mergeCell ref="K207:K212"/>
    <mergeCell ref="L207:L212"/>
    <mergeCell ref="K214:K219"/>
    <mergeCell ref="L214:L219"/>
    <mergeCell ref="K221:K226"/>
    <mergeCell ref="L221:L226"/>
    <mergeCell ref="K228:K233"/>
    <mergeCell ref="L228:L233"/>
    <mergeCell ref="K235:K240"/>
    <mergeCell ref="L235:L240"/>
    <mergeCell ref="L242:L247"/>
    <mergeCell ref="K242:K247"/>
    <mergeCell ref="L249:L254"/>
    <mergeCell ref="K249:K254"/>
    <mergeCell ref="K256:K261"/>
    <mergeCell ref="L256:L261"/>
    <mergeCell ref="K263:K268"/>
    <mergeCell ref="L263:L268"/>
    <mergeCell ref="L270:L275"/>
    <mergeCell ref="K270:K275"/>
    <mergeCell ref="L277:L282"/>
    <mergeCell ref="K277:K282"/>
    <mergeCell ref="L284:L289"/>
    <mergeCell ref="K284:K289"/>
    <mergeCell ref="K291:K296"/>
    <mergeCell ref="L291:L296"/>
    <mergeCell ref="L354:L359"/>
    <mergeCell ref="K361:K366"/>
    <mergeCell ref="L361:L366"/>
    <mergeCell ref="K298:K303"/>
    <mergeCell ref="L298:L303"/>
    <mergeCell ref="L305:L310"/>
    <mergeCell ref="K305:K310"/>
    <mergeCell ref="K312:K317"/>
    <mergeCell ref="L312:L317"/>
    <mergeCell ref="L319:L324"/>
    <mergeCell ref="K319:K324"/>
    <mergeCell ref="L326:L331"/>
    <mergeCell ref="K326:K331"/>
    <mergeCell ref="M2:P2"/>
    <mergeCell ref="K403:K408"/>
    <mergeCell ref="L403:L408"/>
    <mergeCell ref="L410:L415"/>
    <mergeCell ref="K410:K415"/>
    <mergeCell ref="K417:K422"/>
    <mergeCell ref="L417:L422"/>
    <mergeCell ref="K368:K373"/>
    <mergeCell ref="L368:L373"/>
    <mergeCell ref="L375:L380"/>
    <mergeCell ref="K375:K380"/>
    <mergeCell ref="K382:K387"/>
    <mergeCell ref="L382:L387"/>
    <mergeCell ref="K389:K394"/>
    <mergeCell ref="L389:L394"/>
    <mergeCell ref="L396:L401"/>
    <mergeCell ref="K396:K401"/>
    <mergeCell ref="K333:K338"/>
    <mergeCell ref="L333:L338"/>
    <mergeCell ref="K340:K345"/>
    <mergeCell ref="L340:L345"/>
    <mergeCell ref="K347:K352"/>
    <mergeCell ref="L347:L352"/>
    <mergeCell ref="K354:K359"/>
  </mergeCells>
  <phoneticPr fontId="18" type="noConversion"/>
  <conditionalFormatting sqref="I382 I4 I375 I39 I389 I221 I88 I32 I403 I25 I46 I53 I60 I417 I74 I81 I109 I95 I102 I116 I123 I144 I130 I137 I151 I172 I193 I179 I186 I207 I214 I165 I228 I235 I256 I242 I270 I298 I263 I200 I319 I326 I333 I340 I347 I291 I67 I284 I277 I368 I249 I312 I361 I11 I158 I410 I305 I354 I396 I18">
    <cfRule type="cellIs" dxfId="2" priority="0" stopIfTrue="1" operator="between">
      <formula>"A+"</formula>
      <formula>"A"</formula>
    </cfRule>
    <cfRule type="cellIs" dxfId="1" priority="1" stopIfTrue="1" operator="between">
      <formula>"B"</formula>
      <formula>"C"</formula>
    </cfRule>
    <cfRule type="cellIs" dxfId="0" priority="2" stopIfTrue="1" operator="between">
      <formula>"D"</formula>
      <formula>"F"</formula>
    </cfRule>
  </conditionalFormatting>
  <dataValidations disablePrompts="1" xWindow="327" yWindow="588" count="1">
    <dataValidation type="list" allowBlank="1" showInputMessage="1" showErrorMessage="1" sqref="I4:I9 I11:I16 I221:I226 I88:I93 I32:I37 I25:I30 I39:I44 I46:I51 I53:I58 I60:I65 I74:I79 I81:I86 I109:I114 I95:I100 I102:I107 I116:I121 I123:I128 I144:I149 I130:I135 I137:I142 I151:I156 I172:I177 I158:I163 I165:I170 I193:I198 I179:I184 I186:I191 I207:I212 I200:I205 I410:I415 I214:I219 I228:I233 I235:I240 I256:I261 I242:I247 I270:I275 I298:I303 I263:I268 I277:I282 I284:I289 I67:I72 I291:I296 I319:I324 I305:I310 I312:I317 I326:I331 I333:I338 I340:I345 I347:I352 I354:I359 I396:I401 I361:I366 I249:I254 I368:I373 I375:I380 I403:I408 I389:I394 I417:I422 I382:I387 I18:I23">
      <formula1>$AD$3:$AD$8</formula1>
    </dataValidation>
  </dataValidations>
  <hyperlinks>
    <hyperlink ref="O256" r:id="rId1"/>
    <hyperlink ref="O32" r:id="rId2"/>
    <hyperlink ref="O18" r:id="rId3"/>
    <hyperlink ref="O33" r:id="rId4"/>
    <hyperlink ref="O46" r:id="rId5"/>
    <hyperlink ref="O109" r:id="rId6"/>
    <hyperlink ref="O47" r:id="rId7"/>
    <hyperlink ref="O403" r:id="rId8"/>
    <hyperlink ref="O95" r:id="rId9"/>
    <hyperlink ref="O11" r:id="rId10"/>
    <hyperlink ref="O39" r:id="rId11"/>
    <hyperlink ref="O333" r:id="rId12"/>
    <hyperlink ref="O180" r:id="rId13"/>
    <hyperlink ref="O25" r:id="rId14"/>
    <hyperlink ref="O19" r:id="rId15"/>
    <hyperlink ref="O110" r:id="rId16"/>
    <hyperlink ref="O102" r:id="rId17" display="AME Webinar: So You ve Done Lean, but Quality is Still an Issue? Five Proven Solutions"/>
    <hyperlink ref="O284" r:id="rId18"/>
    <hyperlink ref="O5" r:id="rId19"/>
    <hyperlink ref="O88" r:id="rId20"/>
  </hyperlinks>
  <pageMargins left="0.25" right="0.25" top="0.25" bottom="0.25" header="0.5" footer="0.5"/>
  <pageSetup scale="26" fitToWidth="2" fitToHeight="14" orientation="landscape" r:id="rId21"/>
  <rowBreaks count="15" manualBreakCount="15">
    <brk id="17" max="16383" man="1"/>
    <brk id="37" max="16383" man="1"/>
    <brk id="59" max="16383" man="1"/>
    <brk id="87" max="16383" man="1"/>
    <brk id="114" max="16383" man="1"/>
    <brk id="143" max="16383" man="1"/>
    <brk id="171" max="16383" man="1"/>
    <brk id="227" max="16383" man="1"/>
    <brk id="248" max="16383" man="1"/>
    <brk id="275" max="16383" man="1"/>
    <brk id="297" max="16383" man="1"/>
    <brk id="324" max="16383" man="1"/>
    <brk id="345" max="16383" man="1"/>
    <brk id="374" max="16383" man="1"/>
    <brk id="402" max="16383" man="1"/>
  </rowBreaks>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5"/>
  <sheetViews>
    <sheetView workbookViewId="0">
      <selection sqref="A1:G1"/>
    </sheetView>
  </sheetViews>
  <sheetFormatPr defaultColWidth="4" defaultRowHeight="15.6"/>
  <cols>
    <col min="1" max="1" width="4" style="16"/>
    <col min="2" max="2" width="21.19921875" style="16" customWidth="1"/>
    <col min="3" max="3" width="11.69921875" style="16" customWidth="1"/>
    <col min="4" max="4" width="6.5" style="16" bestFit="1" customWidth="1"/>
    <col min="5" max="5" width="6.19921875" style="16" bestFit="1" customWidth="1"/>
    <col min="6" max="6" width="8.5" style="16" customWidth="1"/>
    <col min="7" max="7" width="8.19921875" style="16" customWidth="1"/>
    <col min="8" max="8" width="6.69921875" style="16" customWidth="1"/>
    <col min="9" max="9" width="10.69921875" style="16" customWidth="1"/>
    <col min="10" max="10" width="10.5" style="16" customWidth="1"/>
    <col min="11" max="11" width="11" style="16" customWidth="1"/>
    <col min="12" max="18" width="4" style="16"/>
    <col min="19" max="19" width="4.19921875" style="16" bestFit="1" customWidth="1"/>
    <col min="20" max="16384" width="4" style="16"/>
  </cols>
  <sheetData>
    <row r="1" spans="1:26" ht="91.95" customHeight="1" thickBot="1">
      <c r="A1" s="355" t="s">
        <v>910</v>
      </c>
      <c r="B1" s="356"/>
      <c r="C1" s="356"/>
      <c r="D1" s="356"/>
      <c r="E1" s="356"/>
      <c r="F1" s="356"/>
      <c r="G1" s="357"/>
      <c r="I1" s="358" t="s">
        <v>678</v>
      </c>
      <c r="J1" s="359"/>
      <c r="K1" s="360"/>
    </row>
    <row r="2" spans="1:26" ht="76.95" customHeight="1" thickBot="1">
      <c r="A2" s="74" t="s">
        <v>604</v>
      </c>
      <c r="B2" s="63"/>
      <c r="C2" s="73"/>
      <c r="D2" s="75" t="s">
        <v>605</v>
      </c>
      <c r="E2" s="75" t="s">
        <v>606</v>
      </c>
      <c r="F2" s="77" t="s">
        <v>607</v>
      </c>
      <c r="G2" s="102" t="s">
        <v>588</v>
      </c>
      <c r="I2" s="77" t="s">
        <v>584</v>
      </c>
      <c r="J2" s="77" t="s">
        <v>679</v>
      </c>
      <c r="K2" s="77" t="s">
        <v>680</v>
      </c>
    </row>
    <row r="3" spans="1:26" ht="24" customHeight="1" thickBot="1">
      <c r="A3" s="78" t="s">
        <v>611</v>
      </c>
      <c r="B3" s="52"/>
      <c r="C3" s="52"/>
      <c r="D3" s="79">
        <f>SUM(D4:D7)</f>
        <v>20</v>
      </c>
      <c r="E3" s="76">
        <f>SUM(E4:E7)</f>
        <v>16</v>
      </c>
      <c r="F3" s="92">
        <f>(E3/D3)*100</f>
        <v>80</v>
      </c>
      <c r="G3" s="94" t="str">
        <f>IF(F3&lt;16,"F",IF(F3&lt;34,"D",IF(F3&lt;51,"C",IF(F3&lt;68,"B",IF(F3&lt;86,"A",IF(F3&lt;101,"A+"," "))))))</f>
        <v>A</v>
      </c>
      <c r="I3" s="48">
        <v>7.5</v>
      </c>
      <c r="J3" s="91">
        <f>I3*D3</f>
        <v>150</v>
      </c>
      <c r="K3" s="91">
        <f>I3*E3</f>
        <v>120</v>
      </c>
      <c r="Q3" s="64" t="s">
        <v>608</v>
      </c>
      <c r="R3" s="65"/>
      <c r="S3" s="66"/>
    </row>
    <row r="4" spans="1:26" ht="15" customHeight="1">
      <c r="A4" s="64" t="s">
        <v>610</v>
      </c>
      <c r="B4" s="65" t="s">
        <v>612</v>
      </c>
      <c r="C4" s="65"/>
      <c r="D4" s="66">
        <f>IF(E4=" ",0,5)</f>
        <v>5</v>
      </c>
      <c r="E4" s="85">
        <f>Calculations!E4</f>
        <v>4</v>
      </c>
      <c r="F4" s="88" t="str">
        <f>IF(E4=5,"A+",IF(E4=4,"A",IF(E4=3,"B",IF(E4=2,"C",IF(E4=1,"D",IF(E4=0,"F",IF(E4=" ","NA")))))))</f>
        <v>A</v>
      </c>
      <c r="G4" s="145"/>
      <c r="I4" s="146"/>
      <c r="J4" s="151"/>
      <c r="K4" s="69"/>
      <c r="Q4" s="67" t="s">
        <v>609</v>
      </c>
      <c r="R4" s="68"/>
      <c r="S4" s="69"/>
    </row>
    <row r="5" spans="1:26" ht="15" customHeight="1">
      <c r="A5" s="67" t="s">
        <v>610</v>
      </c>
      <c r="B5" s="68" t="s">
        <v>613</v>
      </c>
      <c r="C5" s="68"/>
      <c r="D5" s="69">
        <f>IF(E5=" ",0,5)</f>
        <v>5</v>
      </c>
      <c r="E5" s="84">
        <f>Calculations!E11</f>
        <v>4</v>
      </c>
      <c r="F5" s="89" t="str">
        <f t="shared" ref="F5:F7" si="0">IF(E5=5,"A+",IF(E5=4,"A",IF(E5=3,"B",IF(E5=2,"C",IF(E5=1,"D",IF(E5=0,"F",IF(E5=" ","NA")))))))</f>
        <v>A</v>
      </c>
      <c r="G5" s="146"/>
      <c r="I5" s="146"/>
      <c r="J5" s="151"/>
      <c r="K5" s="69"/>
      <c r="Q5" s="67" t="s">
        <v>580</v>
      </c>
      <c r="R5" s="68"/>
      <c r="S5" s="69"/>
    </row>
    <row r="6" spans="1:26" ht="15" customHeight="1">
      <c r="A6" s="67" t="s">
        <v>610</v>
      </c>
      <c r="B6" s="68" t="s">
        <v>614</v>
      </c>
      <c r="C6" s="68"/>
      <c r="D6" s="69">
        <f>IF(E6=" ",0,5)</f>
        <v>5</v>
      </c>
      <c r="E6" s="84">
        <f>Calculations!E18</f>
        <v>4</v>
      </c>
      <c r="F6" s="89" t="str">
        <f t="shared" si="0"/>
        <v>A</v>
      </c>
      <c r="G6" s="146"/>
      <c r="I6" s="146"/>
      <c r="J6" s="151"/>
      <c r="K6" s="69"/>
      <c r="Q6" s="67" t="s">
        <v>581</v>
      </c>
      <c r="R6" s="68"/>
      <c r="S6" s="69"/>
    </row>
    <row r="7" spans="1:26" ht="16.2" customHeight="1" thickBot="1">
      <c r="A7" s="70" t="s">
        <v>610</v>
      </c>
      <c r="B7" s="71" t="s">
        <v>615</v>
      </c>
      <c r="C7" s="71"/>
      <c r="D7" s="72">
        <f>IF(E7=" ",0,5)</f>
        <v>5</v>
      </c>
      <c r="E7" s="86">
        <f>Calculations!E25</f>
        <v>4</v>
      </c>
      <c r="F7" s="89" t="str">
        <f t="shared" si="0"/>
        <v>A</v>
      </c>
      <c r="G7" s="146"/>
      <c r="I7" s="146"/>
      <c r="J7" s="151"/>
      <c r="K7" s="69"/>
      <c r="Q7" s="67" t="s">
        <v>582</v>
      </c>
      <c r="R7" s="68"/>
      <c r="S7" s="69"/>
    </row>
    <row r="8" spans="1:26" ht="24" customHeight="1" thickBot="1">
      <c r="A8" s="80" t="s">
        <v>616</v>
      </c>
      <c r="B8" s="81"/>
      <c r="C8" s="81"/>
      <c r="D8" s="82">
        <f>SUM(D9:D13)</f>
        <v>25</v>
      </c>
      <c r="E8" s="87">
        <f>SUM(E9:E13)</f>
        <v>20</v>
      </c>
      <c r="F8" s="92">
        <f>(E8/D8)*100</f>
        <v>80</v>
      </c>
      <c r="G8" s="94" t="str">
        <f>IF(F8&lt;16,"F",IF(F8&lt;34,"D",IF(F8&lt;51,"C",IF(F8&lt;68,"B",IF(F8&lt;86,"A",IF(F8&lt;101,"A+"," "))))))</f>
        <v>A</v>
      </c>
      <c r="I8" s="48">
        <v>6</v>
      </c>
      <c r="J8" s="91">
        <f>I8*D8</f>
        <v>150</v>
      </c>
      <c r="K8" s="91">
        <f>I8*E8</f>
        <v>120</v>
      </c>
      <c r="Q8" s="70" t="s">
        <v>583</v>
      </c>
      <c r="R8" s="71"/>
      <c r="S8" s="72"/>
    </row>
    <row r="9" spans="1:26">
      <c r="A9" s="64" t="s">
        <v>610</v>
      </c>
      <c r="B9" s="65" t="s">
        <v>617</v>
      </c>
      <c r="C9" s="65"/>
      <c r="D9" s="66">
        <f>IF(E9=" ",0,5)</f>
        <v>5</v>
      </c>
      <c r="E9" s="85">
        <f>Calculations!E32</f>
        <v>4</v>
      </c>
      <c r="F9" s="89" t="str">
        <f t="shared" ref="F9:F13" si="1">IF(E9=5,"A+",IF(E9=4,"A",IF(E9=3,"B",IF(E9=2,"C",IF(E9=1,"D",IF(E9=0,"F",IF(E9=" ","NA")))))))</f>
        <v>A</v>
      </c>
      <c r="G9" s="146"/>
      <c r="I9" s="146"/>
      <c r="J9" s="151"/>
      <c r="K9" s="69"/>
    </row>
    <row r="10" spans="1:26">
      <c r="A10" s="67" t="s">
        <v>610</v>
      </c>
      <c r="B10" s="68" t="s">
        <v>534</v>
      </c>
      <c r="C10" s="68"/>
      <c r="D10" s="69">
        <f>IF(E10=" ",0,5)</f>
        <v>5</v>
      </c>
      <c r="E10" s="84">
        <f>Calculations!E39</f>
        <v>4</v>
      </c>
      <c r="F10" s="89" t="str">
        <f t="shared" si="1"/>
        <v>A</v>
      </c>
      <c r="G10" s="146"/>
      <c r="I10" s="146"/>
      <c r="J10" s="151"/>
      <c r="K10" s="69"/>
    </row>
    <row r="11" spans="1:26">
      <c r="A11" s="67" t="s">
        <v>610</v>
      </c>
      <c r="B11" s="68" t="s">
        <v>644</v>
      </c>
      <c r="C11" s="68"/>
      <c r="D11" s="69">
        <f>IF(E11=" ",0,5)</f>
        <v>5</v>
      </c>
      <c r="E11" s="84">
        <f>Calculations!E46</f>
        <v>4</v>
      </c>
      <c r="F11" s="89" t="str">
        <f t="shared" si="1"/>
        <v>A</v>
      </c>
      <c r="G11" s="146"/>
      <c r="I11" s="146"/>
      <c r="J11" s="151"/>
      <c r="K11" s="69"/>
      <c r="Z11" s="93"/>
    </row>
    <row r="12" spans="1:26">
      <c r="A12" s="67" t="s">
        <v>610</v>
      </c>
      <c r="B12" s="68" t="s">
        <v>645</v>
      </c>
      <c r="C12" s="68"/>
      <c r="D12" s="69">
        <f>IF(E12=" ",0,5)</f>
        <v>5</v>
      </c>
      <c r="E12" s="84">
        <f>Calculations!E53</f>
        <v>4</v>
      </c>
      <c r="F12" s="89" t="str">
        <f t="shared" si="1"/>
        <v>A</v>
      </c>
      <c r="G12" s="146"/>
      <c r="I12" s="146"/>
      <c r="J12" s="151"/>
      <c r="K12" s="69"/>
    </row>
    <row r="13" spans="1:26" ht="16.2" thickBot="1">
      <c r="A13" s="70" t="s">
        <v>610</v>
      </c>
      <c r="B13" s="71" t="s">
        <v>646</v>
      </c>
      <c r="C13" s="71"/>
      <c r="D13" s="72">
        <f>IF(E13=" ",0,5)</f>
        <v>5</v>
      </c>
      <c r="E13" s="86">
        <f>Calculations!E60</f>
        <v>4</v>
      </c>
      <c r="F13" s="89" t="str">
        <f t="shared" si="1"/>
        <v>A</v>
      </c>
      <c r="G13" s="146"/>
      <c r="I13" s="146"/>
      <c r="J13" s="151"/>
      <c r="K13" s="69"/>
    </row>
    <row r="14" spans="1:26" ht="24" thickBot="1">
      <c r="A14" s="80" t="s">
        <v>647</v>
      </c>
      <c r="B14" s="81"/>
      <c r="C14" s="81"/>
      <c r="D14" s="82">
        <f>SUM(D15:D17)</f>
        <v>15</v>
      </c>
      <c r="E14" s="87">
        <f>SUM(E15:E17)</f>
        <v>12</v>
      </c>
      <c r="F14" s="92">
        <f>(E14/D14)*100</f>
        <v>80</v>
      </c>
      <c r="G14" s="94" t="str">
        <f>IF(F14&lt;16,"F",IF(F14&lt;34,"D",IF(F14&lt;51,"C",IF(F14&lt;68,"B",IF(F14&lt;86,"A",IF(F14&lt;101,"A+"," "))))))</f>
        <v>A</v>
      </c>
      <c r="I14" s="48">
        <v>3.3334999999999999</v>
      </c>
      <c r="J14" s="91">
        <f>I14*D14</f>
        <v>50.002499999999998</v>
      </c>
      <c r="K14" s="91">
        <f>I14*E14</f>
        <v>40.001999999999995</v>
      </c>
    </row>
    <row r="15" spans="1:26">
      <c r="A15" s="64" t="s">
        <v>610</v>
      </c>
      <c r="B15" s="65" t="s">
        <v>535</v>
      </c>
      <c r="C15" s="65"/>
      <c r="D15" s="66">
        <f>IF(E15=" ",0,5)</f>
        <v>5</v>
      </c>
      <c r="E15" s="85">
        <f>Calculations!E67</f>
        <v>4</v>
      </c>
      <c r="F15" s="89" t="str">
        <f t="shared" ref="F15:F17" si="2">IF(E15=5,"A+",IF(E15=4,"A",IF(E15=3,"B",IF(E15=2,"C",IF(E15=1,"D",IF(E15=0,"F",IF(E15=" ","NA")))))))</f>
        <v>A</v>
      </c>
      <c r="G15" s="146"/>
      <c r="I15" s="146"/>
      <c r="J15" s="151"/>
      <c r="K15" s="69"/>
    </row>
    <row r="16" spans="1:26">
      <c r="A16" s="67" t="s">
        <v>610</v>
      </c>
      <c r="B16" s="68" t="s">
        <v>536</v>
      </c>
      <c r="C16" s="68"/>
      <c r="D16" s="69">
        <f>IF(E16=" ",0,5)</f>
        <v>5</v>
      </c>
      <c r="E16" s="84">
        <f>Calculations!E74</f>
        <v>4</v>
      </c>
      <c r="F16" s="89" t="str">
        <f t="shared" si="2"/>
        <v>A</v>
      </c>
      <c r="G16" s="146"/>
      <c r="I16" s="146"/>
      <c r="J16" s="151"/>
      <c r="K16" s="69"/>
    </row>
    <row r="17" spans="1:11" ht="16.2" thickBot="1">
      <c r="A17" s="70" t="s">
        <v>610</v>
      </c>
      <c r="B17" s="71" t="s">
        <v>648</v>
      </c>
      <c r="C17" s="71"/>
      <c r="D17" s="72">
        <f>IF(E17=" ",0,5)</f>
        <v>5</v>
      </c>
      <c r="E17" s="86">
        <f>Calculations!E81</f>
        <v>4</v>
      </c>
      <c r="F17" s="89" t="str">
        <f t="shared" si="2"/>
        <v>A</v>
      </c>
      <c r="G17" s="146"/>
      <c r="I17" s="146"/>
      <c r="J17" s="151"/>
      <c r="K17" s="69"/>
    </row>
    <row r="18" spans="1:11" ht="24" thickBot="1">
      <c r="A18" s="80" t="s">
        <v>649</v>
      </c>
      <c r="B18" s="81"/>
      <c r="C18" s="81"/>
      <c r="D18" s="82">
        <f>SUM(D19:D35)</f>
        <v>85</v>
      </c>
      <c r="E18" s="87">
        <f>SUM(E19:E35)</f>
        <v>68</v>
      </c>
      <c r="F18" s="92">
        <f>(E18/D18)*100</f>
        <v>80</v>
      </c>
      <c r="G18" s="94" t="str">
        <f>IF(F18&lt;16,"F",IF(F18&lt;34,"D",IF(F18&lt;51,"C",IF(F18&lt;68,"B",IF(F18&lt;86,"A",IF(F18&lt;101,"A+"," "))))))</f>
        <v>A</v>
      </c>
      <c r="I18" s="48">
        <v>2.3530000000000002</v>
      </c>
      <c r="J18" s="91">
        <f>I18*D18</f>
        <v>200.00500000000002</v>
      </c>
      <c r="K18" s="91">
        <f>I18*E18</f>
        <v>160.00400000000002</v>
      </c>
    </row>
    <row r="19" spans="1:11">
      <c r="A19" s="64" t="s">
        <v>610</v>
      </c>
      <c r="B19" s="65" t="s">
        <v>569</v>
      </c>
      <c r="C19" s="65"/>
      <c r="D19" s="66">
        <f t="shared" ref="D19:D35" si="3">IF(E19=" ",0,5)</f>
        <v>5</v>
      </c>
      <c r="E19" s="85">
        <f>Calculations!E88</f>
        <v>4</v>
      </c>
      <c r="F19" s="89" t="str">
        <f t="shared" ref="F19:F35" si="4">IF(E19=5,"A+",IF(E19=4,"A",IF(E19=3,"B",IF(E19=2,"C",IF(E19=1,"D",IF(E19=0,"F",IF(E19=" ","NA")))))))</f>
        <v>A</v>
      </c>
      <c r="G19" s="146"/>
      <c r="I19" s="146"/>
      <c r="J19" s="151"/>
      <c r="K19" s="69"/>
    </row>
    <row r="20" spans="1:11">
      <c r="A20" s="67" t="s">
        <v>610</v>
      </c>
      <c r="B20" s="68" t="s">
        <v>570</v>
      </c>
      <c r="C20" s="68"/>
      <c r="D20" s="69">
        <f t="shared" si="3"/>
        <v>5</v>
      </c>
      <c r="E20" s="84">
        <f>Calculations!E95</f>
        <v>4</v>
      </c>
      <c r="F20" s="89" t="str">
        <f t="shared" si="4"/>
        <v>A</v>
      </c>
      <c r="G20" s="146"/>
      <c r="I20" s="146"/>
      <c r="J20" s="151"/>
      <c r="K20" s="69"/>
    </row>
    <row r="21" spans="1:11">
      <c r="A21" s="67" t="s">
        <v>610</v>
      </c>
      <c r="B21" s="68" t="s">
        <v>525</v>
      </c>
      <c r="C21" s="68"/>
      <c r="D21" s="69">
        <f t="shared" si="3"/>
        <v>5</v>
      </c>
      <c r="E21" s="84">
        <f>Calculations!E102</f>
        <v>4</v>
      </c>
      <c r="F21" s="89" t="str">
        <f t="shared" si="4"/>
        <v>A</v>
      </c>
      <c r="G21" s="146"/>
      <c r="I21" s="146"/>
      <c r="J21" s="151"/>
      <c r="K21" s="69"/>
    </row>
    <row r="22" spans="1:11">
      <c r="A22" s="67" t="s">
        <v>610</v>
      </c>
      <c r="B22" s="68" t="s">
        <v>571</v>
      </c>
      <c r="C22" s="68"/>
      <c r="D22" s="69">
        <f t="shared" si="3"/>
        <v>5</v>
      </c>
      <c r="E22" s="84">
        <f>Calculations!E109</f>
        <v>4</v>
      </c>
      <c r="F22" s="89" t="str">
        <f t="shared" si="4"/>
        <v>A</v>
      </c>
      <c r="G22" s="146"/>
      <c r="I22" s="146"/>
      <c r="J22" s="151"/>
      <c r="K22" s="69"/>
    </row>
    <row r="23" spans="1:11">
      <c r="A23" s="67" t="s">
        <v>610</v>
      </c>
      <c r="B23" s="68" t="s">
        <v>572</v>
      </c>
      <c r="C23" s="68"/>
      <c r="D23" s="69">
        <f t="shared" si="3"/>
        <v>5</v>
      </c>
      <c r="E23" s="84">
        <f>Calculations!E116</f>
        <v>4</v>
      </c>
      <c r="F23" s="89" t="str">
        <f t="shared" si="4"/>
        <v>A</v>
      </c>
      <c r="G23" s="146"/>
      <c r="I23" s="146"/>
      <c r="J23" s="151"/>
      <c r="K23" s="69"/>
    </row>
    <row r="24" spans="1:11">
      <c r="A24" s="67" t="s">
        <v>610</v>
      </c>
      <c r="B24" s="68" t="s">
        <v>573</v>
      </c>
      <c r="C24" s="68"/>
      <c r="D24" s="69">
        <f t="shared" si="3"/>
        <v>5</v>
      </c>
      <c r="E24" s="84">
        <f>Calculations!E123</f>
        <v>4</v>
      </c>
      <c r="F24" s="89" t="str">
        <f t="shared" si="4"/>
        <v>A</v>
      </c>
      <c r="G24" s="146"/>
      <c r="I24" s="146"/>
      <c r="J24" s="151"/>
      <c r="K24" s="69"/>
    </row>
    <row r="25" spans="1:11">
      <c r="A25" s="67" t="s">
        <v>610</v>
      </c>
      <c r="B25" s="68" t="s">
        <v>574</v>
      </c>
      <c r="C25" s="68"/>
      <c r="D25" s="69">
        <f t="shared" si="3"/>
        <v>5</v>
      </c>
      <c r="E25" s="84">
        <f>Calculations!E130</f>
        <v>4</v>
      </c>
      <c r="F25" s="89" t="str">
        <f t="shared" si="4"/>
        <v>A</v>
      </c>
      <c r="G25" s="146"/>
      <c r="I25" s="146"/>
      <c r="J25" s="151"/>
      <c r="K25" s="69"/>
    </row>
    <row r="26" spans="1:11">
      <c r="A26" s="67" t="s">
        <v>610</v>
      </c>
      <c r="B26" s="68" t="s">
        <v>575</v>
      </c>
      <c r="C26" s="68"/>
      <c r="D26" s="69">
        <f t="shared" si="3"/>
        <v>5</v>
      </c>
      <c r="E26" s="84">
        <f>Calculations!E137</f>
        <v>4</v>
      </c>
      <c r="F26" s="89" t="str">
        <f t="shared" si="4"/>
        <v>A</v>
      </c>
      <c r="G26" s="146"/>
      <c r="I26" s="146"/>
      <c r="J26" s="151"/>
      <c r="K26" s="69"/>
    </row>
    <row r="27" spans="1:11">
      <c r="A27" s="67" t="s">
        <v>610</v>
      </c>
      <c r="B27" s="68" t="s">
        <v>576</v>
      </c>
      <c r="C27" s="68"/>
      <c r="D27" s="69">
        <f t="shared" si="3"/>
        <v>5</v>
      </c>
      <c r="E27" s="84">
        <f>Calculations!E144</f>
        <v>4</v>
      </c>
      <c r="F27" s="89" t="str">
        <f t="shared" si="4"/>
        <v>A</v>
      </c>
      <c r="G27" s="146"/>
      <c r="I27" s="146"/>
      <c r="J27" s="151"/>
      <c r="K27" s="69"/>
    </row>
    <row r="28" spans="1:11">
      <c r="A28" s="67" t="s">
        <v>610</v>
      </c>
      <c r="B28" s="68" t="s">
        <v>589</v>
      </c>
      <c r="C28" s="68"/>
      <c r="D28" s="69">
        <f t="shared" si="3"/>
        <v>5</v>
      </c>
      <c r="E28" s="84">
        <f>Calculations!E151</f>
        <v>4</v>
      </c>
      <c r="F28" s="89" t="str">
        <f t="shared" si="4"/>
        <v>A</v>
      </c>
      <c r="G28" s="146"/>
      <c r="I28" s="146"/>
      <c r="J28" s="151"/>
      <c r="K28" s="69"/>
    </row>
    <row r="29" spans="1:11">
      <c r="A29" s="67" t="s">
        <v>610</v>
      </c>
      <c r="B29" s="68" t="s">
        <v>622</v>
      </c>
      <c r="C29" s="68"/>
      <c r="D29" s="69">
        <f t="shared" si="3"/>
        <v>5</v>
      </c>
      <c r="E29" s="84">
        <f>Calculations!E158</f>
        <v>4</v>
      </c>
      <c r="F29" s="89" t="str">
        <f t="shared" si="4"/>
        <v>A</v>
      </c>
      <c r="G29" s="146"/>
      <c r="I29" s="146"/>
      <c r="J29" s="151"/>
      <c r="K29" s="69"/>
    </row>
    <row r="30" spans="1:11">
      <c r="A30" s="67" t="s">
        <v>610</v>
      </c>
      <c r="B30" s="68" t="s">
        <v>623</v>
      </c>
      <c r="C30" s="68"/>
      <c r="D30" s="69">
        <f t="shared" si="3"/>
        <v>5</v>
      </c>
      <c r="E30" s="84">
        <f>Calculations!E165</f>
        <v>4</v>
      </c>
      <c r="F30" s="89" t="str">
        <f t="shared" si="4"/>
        <v>A</v>
      </c>
      <c r="G30" s="146"/>
      <c r="I30" s="146"/>
      <c r="J30" s="151"/>
      <c r="K30" s="69"/>
    </row>
    <row r="31" spans="1:11">
      <c r="A31" s="67" t="s">
        <v>610</v>
      </c>
      <c r="B31" s="68" t="s">
        <v>624</v>
      </c>
      <c r="C31" s="68"/>
      <c r="D31" s="69">
        <f t="shared" si="3"/>
        <v>5</v>
      </c>
      <c r="E31" s="84">
        <f>Calculations!E172</f>
        <v>4</v>
      </c>
      <c r="F31" s="89" t="str">
        <f t="shared" si="4"/>
        <v>A</v>
      </c>
      <c r="G31" s="146"/>
      <c r="I31" s="146"/>
      <c r="J31" s="151"/>
      <c r="K31" s="69"/>
    </row>
    <row r="32" spans="1:11">
      <c r="A32" s="67" t="s">
        <v>610</v>
      </c>
      <c r="B32" s="68" t="s">
        <v>537</v>
      </c>
      <c r="C32" s="68"/>
      <c r="D32" s="69">
        <f t="shared" si="3"/>
        <v>5</v>
      </c>
      <c r="E32" s="84">
        <f>Calculations!E179</f>
        <v>4</v>
      </c>
      <c r="F32" s="89" t="str">
        <f t="shared" si="4"/>
        <v>A</v>
      </c>
      <c r="G32" s="146"/>
      <c r="I32" s="146"/>
      <c r="J32" s="151"/>
      <c r="K32" s="69"/>
    </row>
    <row r="33" spans="1:11">
      <c r="A33" s="67" t="s">
        <v>610</v>
      </c>
      <c r="B33" s="68" t="s">
        <v>656</v>
      </c>
      <c r="C33" s="68"/>
      <c r="D33" s="69">
        <f t="shared" si="3"/>
        <v>5</v>
      </c>
      <c r="E33" s="84">
        <f>Calculations!E186</f>
        <v>4</v>
      </c>
      <c r="F33" s="89" t="str">
        <f t="shared" si="4"/>
        <v>A</v>
      </c>
      <c r="G33" s="146"/>
      <c r="I33" s="146"/>
      <c r="J33" s="151"/>
      <c r="K33" s="69"/>
    </row>
    <row r="34" spans="1:11">
      <c r="A34" s="67" t="s">
        <v>610</v>
      </c>
      <c r="B34" s="68" t="s">
        <v>657</v>
      </c>
      <c r="C34" s="68"/>
      <c r="D34" s="69">
        <f t="shared" si="3"/>
        <v>5</v>
      </c>
      <c r="E34" s="84">
        <f>Calculations!E193</f>
        <v>4</v>
      </c>
      <c r="F34" s="89" t="str">
        <f t="shared" si="4"/>
        <v>A</v>
      </c>
      <c r="G34" s="146"/>
      <c r="I34" s="146"/>
      <c r="J34" s="151"/>
      <c r="K34" s="69"/>
    </row>
    <row r="35" spans="1:11" ht="16.2" thickBot="1">
      <c r="A35" s="70" t="s">
        <v>610</v>
      </c>
      <c r="B35" s="71" t="s">
        <v>658</v>
      </c>
      <c r="C35" s="71"/>
      <c r="D35" s="72">
        <f t="shared" si="3"/>
        <v>5</v>
      </c>
      <c r="E35" s="86">
        <f>Calculations!E200</f>
        <v>4</v>
      </c>
      <c r="F35" s="89" t="str">
        <f t="shared" si="4"/>
        <v>A</v>
      </c>
      <c r="G35" s="146"/>
      <c r="I35" s="146"/>
      <c r="J35" s="151"/>
      <c r="K35" s="69"/>
    </row>
    <row r="36" spans="1:11" ht="24" thickBot="1">
      <c r="A36" s="80" t="s">
        <v>659</v>
      </c>
      <c r="B36" s="81"/>
      <c r="C36" s="83"/>
      <c r="D36" s="82">
        <f>SUM(D37:D47)</f>
        <v>55</v>
      </c>
      <c r="E36" s="87">
        <f>SUM(E37:E47)</f>
        <v>44</v>
      </c>
      <c r="F36" s="92">
        <f>(E36/D36)*100</f>
        <v>80</v>
      </c>
      <c r="G36" s="94" t="str">
        <f>IF(F36&lt;16,"F",IF(F36&lt;34,"D",IF(F36&lt;51,"C",IF(F36&lt;68,"B",IF(F36&lt;86,"A",IF(F36&lt;101,"A+"," "))))))</f>
        <v>A</v>
      </c>
      <c r="I36" s="48">
        <v>1.8182</v>
      </c>
      <c r="J36" s="91">
        <f>I36*D36</f>
        <v>100.001</v>
      </c>
      <c r="K36" s="91">
        <f>I36*E36</f>
        <v>80.000799999999998</v>
      </c>
    </row>
    <row r="37" spans="1:11">
      <c r="A37" s="64" t="s">
        <v>610</v>
      </c>
      <c r="B37" s="65" t="s">
        <v>569</v>
      </c>
      <c r="C37" s="65"/>
      <c r="D37" s="66">
        <f t="shared" ref="D37:D47" si="5">IF(E37=" ",0,5)</f>
        <v>5</v>
      </c>
      <c r="E37" s="85">
        <f>Calculations!E207</f>
        <v>4</v>
      </c>
      <c r="F37" s="89" t="str">
        <f t="shared" ref="F37:F47" si="6">IF(E37=5,"A+",IF(E37=4,"A",IF(E37=3,"B",IF(E37=2,"C",IF(E37=1,"D",IF(E37=0,"F",IF(E37=" ","NA")))))))</f>
        <v>A</v>
      </c>
      <c r="G37" s="146"/>
      <c r="I37" s="146"/>
      <c r="J37" s="151"/>
      <c r="K37" s="69"/>
    </row>
    <row r="38" spans="1:11">
      <c r="A38" s="67" t="s">
        <v>610</v>
      </c>
      <c r="B38" s="68" t="s">
        <v>660</v>
      </c>
      <c r="C38" s="68"/>
      <c r="D38" s="69">
        <f t="shared" si="5"/>
        <v>5</v>
      </c>
      <c r="E38" s="84">
        <f>Calculations!E214</f>
        <v>4</v>
      </c>
      <c r="F38" s="89" t="str">
        <f t="shared" si="6"/>
        <v>A</v>
      </c>
      <c r="G38" s="146"/>
      <c r="I38" s="146"/>
      <c r="J38" s="151"/>
      <c r="K38" s="69"/>
    </row>
    <row r="39" spans="1:11">
      <c r="A39" s="67" t="s">
        <v>610</v>
      </c>
      <c r="B39" s="68" t="s">
        <v>525</v>
      </c>
      <c r="C39" s="68"/>
      <c r="D39" s="69">
        <f t="shared" si="5"/>
        <v>5</v>
      </c>
      <c r="E39" s="84">
        <f>Calculations!E221</f>
        <v>4</v>
      </c>
      <c r="F39" s="89" t="str">
        <f t="shared" si="6"/>
        <v>A</v>
      </c>
      <c r="G39" s="146"/>
      <c r="I39" s="146"/>
      <c r="J39" s="151"/>
      <c r="K39" s="69"/>
    </row>
    <row r="40" spans="1:11">
      <c r="A40" s="67" t="s">
        <v>610</v>
      </c>
      <c r="B40" s="68" t="s">
        <v>661</v>
      </c>
      <c r="C40" s="68"/>
      <c r="D40" s="69">
        <f t="shared" si="5"/>
        <v>5</v>
      </c>
      <c r="E40" s="84">
        <f>Calculations!E228</f>
        <v>4</v>
      </c>
      <c r="F40" s="89" t="str">
        <f t="shared" si="6"/>
        <v>A</v>
      </c>
      <c r="G40" s="146"/>
      <c r="I40" s="146"/>
      <c r="J40" s="151"/>
      <c r="K40" s="69"/>
    </row>
    <row r="41" spans="1:11">
      <c r="A41" s="67" t="s">
        <v>610</v>
      </c>
      <c r="B41" s="68" t="s">
        <v>589</v>
      </c>
      <c r="C41" s="68"/>
      <c r="D41" s="69">
        <f t="shared" si="5"/>
        <v>5</v>
      </c>
      <c r="E41" s="84">
        <f>Calculations!E235</f>
        <v>4</v>
      </c>
      <c r="F41" s="89" t="str">
        <f t="shared" si="6"/>
        <v>A</v>
      </c>
      <c r="G41" s="146"/>
      <c r="I41" s="146"/>
      <c r="J41" s="151"/>
      <c r="K41" s="69"/>
    </row>
    <row r="42" spans="1:11">
      <c r="A42" s="67" t="s">
        <v>610</v>
      </c>
      <c r="B42" s="68" t="s">
        <v>574</v>
      </c>
      <c r="C42" s="68"/>
      <c r="D42" s="69">
        <f t="shared" si="5"/>
        <v>5</v>
      </c>
      <c r="E42" s="84">
        <f>Calculations!E242</f>
        <v>4</v>
      </c>
      <c r="F42" s="89" t="str">
        <f t="shared" si="6"/>
        <v>A</v>
      </c>
      <c r="G42" s="146"/>
      <c r="I42" s="146"/>
      <c r="J42" s="151"/>
      <c r="K42" s="69"/>
    </row>
    <row r="43" spans="1:11">
      <c r="A43" s="67" t="s">
        <v>610</v>
      </c>
      <c r="B43" s="68" t="s">
        <v>623</v>
      </c>
      <c r="C43" s="68"/>
      <c r="D43" s="69">
        <f t="shared" si="5"/>
        <v>5</v>
      </c>
      <c r="E43" s="84">
        <f>Calculations!E249</f>
        <v>4</v>
      </c>
      <c r="F43" s="89" t="str">
        <f t="shared" si="6"/>
        <v>A</v>
      </c>
      <c r="G43" s="146"/>
      <c r="I43" s="146"/>
      <c r="J43" s="151"/>
      <c r="K43" s="69"/>
    </row>
    <row r="44" spans="1:11">
      <c r="A44" s="67" t="s">
        <v>610</v>
      </c>
      <c r="B44" s="68" t="s">
        <v>624</v>
      </c>
      <c r="C44" s="68"/>
      <c r="D44" s="69">
        <f t="shared" si="5"/>
        <v>5</v>
      </c>
      <c r="E44" s="84">
        <f>Calculations!E256</f>
        <v>4</v>
      </c>
      <c r="F44" s="89" t="str">
        <f t="shared" si="6"/>
        <v>A</v>
      </c>
      <c r="G44" s="146"/>
      <c r="I44" s="146"/>
      <c r="J44" s="151"/>
      <c r="K44" s="69"/>
    </row>
    <row r="45" spans="1:11">
      <c r="A45" s="67" t="s">
        <v>610</v>
      </c>
      <c r="B45" s="68" t="s">
        <v>537</v>
      </c>
      <c r="C45" s="68"/>
      <c r="D45" s="69">
        <f t="shared" si="5"/>
        <v>5</v>
      </c>
      <c r="E45" s="84">
        <f>Calculations!E263</f>
        <v>4</v>
      </c>
      <c r="F45" s="89" t="str">
        <f t="shared" si="6"/>
        <v>A</v>
      </c>
      <c r="G45" s="146"/>
      <c r="I45" s="146"/>
      <c r="J45" s="151"/>
      <c r="K45" s="69"/>
    </row>
    <row r="46" spans="1:11">
      <c r="A46" s="67" t="s">
        <v>610</v>
      </c>
      <c r="B46" s="68" t="s">
        <v>657</v>
      </c>
      <c r="C46" s="68"/>
      <c r="D46" s="69">
        <f t="shared" si="5"/>
        <v>5</v>
      </c>
      <c r="E46" s="84">
        <f>Calculations!E270</f>
        <v>4</v>
      </c>
      <c r="F46" s="89" t="str">
        <f t="shared" si="6"/>
        <v>A</v>
      </c>
      <c r="G46" s="146"/>
      <c r="I46" s="146"/>
      <c r="J46" s="151"/>
      <c r="K46" s="69"/>
    </row>
    <row r="47" spans="1:11" ht="16.2" thickBot="1">
      <c r="A47" s="70" t="s">
        <v>610</v>
      </c>
      <c r="B47" s="71" t="s">
        <v>658</v>
      </c>
      <c r="C47" s="71"/>
      <c r="D47" s="72">
        <f t="shared" si="5"/>
        <v>5</v>
      </c>
      <c r="E47" s="86">
        <f>Calculations!E277</f>
        <v>4</v>
      </c>
      <c r="F47" s="89" t="str">
        <f t="shared" si="6"/>
        <v>A</v>
      </c>
      <c r="G47" s="146"/>
      <c r="I47" s="26"/>
      <c r="J47" s="151"/>
      <c r="K47" s="69"/>
    </row>
    <row r="48" spans="1:11" ht="24" thickBot="1">
      <c r="A48" s="80" t="s">
        <v>662</v>
      </c>
      <c r="B48" s="81"/>
      <c r="C48" s="83"/>
      <c r="D48" s="82">
        <f>SUM(D49:D51)</f>
        <v>15</v>
      </c>
      <c r="E48" s="87">
        <f>SUM(E49:E51)</f>
        <v>12</v>
      </c>
      <c r="F48" s="92">
        <f>(E48/D48)*100</f>
        <v>80</v>
      </c>
      <c r="G48" s="94" t="str">
        <f>IF(F48&lt;16,"F",IF(F48&lt;34,"D",IF(F48&lt;51,"C",IF(F48&lt;68,"B",IF(F48&lt;86,"A",IF(F48&lt;101,"A+"," "))))))</f>
        <v>A</v>
      </c>
      <c r="I48" s="48">
        <v>5</v>
      </c>
      <c r="J48" s="91">
        <f>I48*D48</f>
        <v>75</v>
      </c>
      <c r="K48" s="91">
        <f>I48*E48</f>
        <v>60</v>
      </c>
    </row>
    <row r="49" spans="1:11">
      <c r="A49" s="64" t="s">
        <v>610</v>
      </c>
      <c r="B49" s="65" t="s">
        <v>663</v>
      </c>
      <c r="C49" s="65"/>
      <c r="D49" s="66">
        <f>IF(E49=" ",0,5)</f>
        <v>5</v>
      </c>
      <c r="E49" s="85">
        <f>Calculations!E284</f>
        <v>4</v>
      </c>
      <c r="F49" s="89" t="str">
        <f t="shared" ref="F49:F51" si="7">IF(E49=5,"A+",IF(E49=4,"A",IF(E49=3,"B",IF(E49=2,"C",IF(E49=1,"D",IF(E49=0,"F",IF(E49=" ","NA")))))))</f>
        <v>A</v>
      </c>
      <c r="G49" s="146"/>
      <c r="I49" s="145"/>
      <c r="J49" s="151"/>
      <c r="K49" s="69"/>
    </row>
    <row r="50" spans="1:11">
      <c r="A50" s="67" t="s">
        <v>610</v>
      </c>
      <c r="B50" s="68" t="s">
        <v>664</v>
      </c>
      <c r="C50" s="68"/>
      <c r="D50" s="69">
        <f>IF(E50=" ",0,5)</f>
        <v>5</v>
      </c>
      <c r="E50" s="84">
        <f>Calculations!E291</f>
        <v>4</v>
      </c>
      <c r="F50" s="89" t="str">
        <f t="shared" si="7"/>
        <v>A</v>
      </c>
      <c r="G50" s="146"/>
      <c r="I50" s="146"/>
      <c r="J50" s="151"/>
      <c r="K50" s="69"/>
    </row>
    <row r="51" spans="1:11" ht="16.2" thickBot="1">
      <c r="A51" s="70" t="s">
        <v>610</v>
      </c>
      <c r="B51" s="71" t="s">
        <v>665</v>
      </c>
      <c r="C51" s="71"/>
      <c r="D51" s="72">
        <f>IF(E51=" ",0,5)</f>
        <v>5</v>
      </c>
      <c r="E51" s="86">
        <f>Calculations!E298</f>
        <v>4</v>
      </c>
      <c r="F51" s="89" t="str">
        <f t="shared" si="7"/>
        <v>A</v>
      </c>
      <c r="G51" s="146"/>
      <c r="I51" s="146"/>
      <c r="J51" s="151"/>
      <c r="K51" s="69"/>
    </row>
    <row r="52" spans="1:11" ht="24" thickBot="1">
      <c r="A52" s="80" t="s">
        <v>666</v>
      </c>
      <c r="B52" s="81"/>
      <c r="C52" s="81"/>
      <c r="D52" s="82">
        <f>SUM(D53:D55)</f>
        <v>15</v>
      </c>
      <c r="E52" s="87">
        <f>SUM(E53:E55)</f>
        <v>12</v>
      </c>
      <c r="F52" s="92">
        <f>(E52/D52)*100</f>
        <v>80</v>
      </c>
      <c r="G52" s="94" t="str">
        <f>IF(F52&lt;16,"F",IF(F52&lt;34,"D",IF(F52&lt;51,"C",IF(F52&lt;68,"B",IF(F52&lt;86,"A",IF(F52&lt;101,"A+"," "))))))</f>
        <v>A</v>
      </c>
      <c r="I52" s="48">
        <v>5</v>
      </c>
      <c r="J52" s="91">
        <f>I52*D52</f>
        <v>75</v>
      </c>
      <c r="K52" s="91">
        <f>I52*E52</f>
        <v>60</v>
      </c>
    </row>
    <row r="53" spans="1:11">
      <c r="A53" s="64" t="s">
        <v>610</v>
      </c>
      <c r="B53" s="65" t="s">
        <v>667</v>
      </c>
      <c r="C53" s="65"/>
      <c r="D53" s="66">
        <f>IF(E53=" ",0,5)</f>
        <v>5</v>
      </c>
      <c r="E53" s="85">
        <f>Calculations!E305</f>
        <v>4</v>
      </c>
      <c r="F53" s="89" t="str">
        <f t="shared" ref="F53:F55" si="8">IF(E53=5,"A+",IF(E53=4,"A",IF(E53=3,"B",IF(E53=2,"C",IF(E53=1,"D",IF(E53=0,"F",IF(E53=" ","NA")))))))</f>
        <v>A</v>
      </c>
      <c r="G53" s="146"/>
      <c r="I53" s="146"/>
      <c r="J53" s="151"/>
      <c r="K53" s="69"/>
    </row>
    <row r="54" spans="1:11">
      <c r="A54" s="67" t="s">
        <v>610</v>
      </c>
      <c r="B54" s="68" t="s">
        <v>668</v>
      </c>
      <c r="C54" s="68"/>
      <c r="D54" s="69">
        <f>IF(E54=" ",0,5)</f>
        <v>5</v>
      </c>
      <c r="E54" s="84">
        <f>Calculations!E312</f>
        <v>4</v>
      </c>
      <c r="F54" s="89" t="str">
        <f t="shared" si="8"/>
        <v>A</v>
      </c>
      <c r="G54" s="146"/>
      <c r="I54" s="146"/>
      <c r="J54" s="151"/>
      <c r="K54" s="69"/>
    </row>
    <row r="55" spans="1:11" ht="16.2" thickBot="1">
      <c r="A55" s="70" t="s">
        <v>610</v>
      </c>
      <c r="B55" s="71" t="s">
        <v>669</v>
      </c>
      <c r="C55" s="71"/>
      <c r="D55" s="72">
        <f>IF(E55=" ",0,5)</f>
        <v>5</v>
      </c>
      <c r="E55" s="86">
        <f>Calculations!E319</f>
        <v>4</v>
      </c>
      <c r="F55" s="89" t="str">
        <f t="shared" si="8"/>
        <v>A</v>
      </c>
      <c r="G55" s="146"/>
      <c r="I55" s="146"/>
      <c r="J55" s="151"/>
      <c r="K55" s="69"/>
    </row>
    <row r="56" spans="1:11" ht="24" thickBot="1">
      <c r="A56" s="80" t="s">
        <v>670</v>
      </c>
      <c r="B56" s="81"/>
      <c r="C56" s="83"/>
      <c r="D56" s="82">
        <f>SUM(D57:D60)</f>
        <v>20</v>
      </c>
      <c r="E56" s="87">
        <f>SUM(E57:E60)</f>
        <v>16</v>
      </c>
      <c r="F56" s="92">
        <f>(E56/D56)*100</f>
        <v>80</v>
      </c>
      <c r="G56" s="94" t="str">
        <f>IF(F56&lt;16,"F",IF(F56&lt;34,"D",IF(F56&lt;51,"C",IF(F56&lt;68,"B",IF(F56&lt;86,"A",IF(F56&lt;101,"A+"," "))))))</f>
        <v>A</v>
      </c>
      <c r="I56" s="48">
        <v>2.5</v>
      </c>
      <c r="J56" s="91">
        <f>I56*D56</f>
        <v>50</v>
      </c>
      <c r="K56" s="91">
        <f>I56*E56</f>
        <v>40</v>
      </c>
    </row>
    <row r="57" spans="1:11">
      <c r="A57" s="64" t="s">
        <v>610</v>
      </c>
      <c r="B57" s="65" t="s">
        <v>526</v>
      </c>
      <c r="C57" s="65"/>
      <c r="D57" s="66">
        <f>IF(E57=" ",0,5)</f>
        <v>5</v>
      </c>
      <c r="E57" s="85">
        <f>Calculations!E326</f>
        <v>4</v>
      </c>
      <c r="F57" s="89" t="str">
        <f t="shared" ref="F57:F60" si="9">IF(E57=5,"A+",IF(E57=4,"A",IF(E57=3,"B",IF(E57=2,"C",IF(E57=1,"D",IF(E57=0,"F",IF(E57=" ","NA")))))))</f>
        <v>A</v>
      </c>
      <c r="G57" s="146"/>
      <c r="I57" s="146"/>
      <c r="J57" s="151"/>
      <c r="K57" s="69"/>
    </row>
    <row r="58" spans="1:11">
      <c r="A58" s="67" t="s">
        <v>610</v>
      </c>
      <c r="B58" s="68" t="s">
        <v>671</v>
      </c>
      <c r="C58" s="68"/>
      <c r="D58" s="69">
        <f>IF(E58=" ",0,5)</f>
        <v>5</v>
      </c>
      <c r="E58" s="84">
        <f>Calculations!E333</f>
        <v>4</v>
      </c>
      <c r="F58" s="89" t="str">
        <f t="shared" si="9"/>
        <v>A</v>
      </c>
      <c r="G58" s="146"/>
      <c r="I58" s="146"/>
      <c r="J58" s="151"/>
      <c r="K58" s="69"/>
    </row>
    <row r="59" spans="1:11">
      <c r="A59" s="67" t="s">
        <v>610</v>
      </c>
      <c r="B59" s="68" t="s">
        <v>672</v>
      </c>
      <c r="C59" s="68"/>
      <c r="D59" s="69">
        <f>IF(E59=" ",0,5)</f>
        <v>5</v>
      </c>
      <c r="E59" s="84">
        <f>Calculations!E340</f>
        <v>4</v>
      </c>
      <c r="F59" s="89" t="str">
        <f t="shared" si="9"/>
        <v>A</v>
      </c>
      <c r="G59" s="146"/>
      <c r="I59" s="146"/>
      <c r="J59" s="151"/>
      <c r="K59" s="69"/>
    </row>
    <row r="60" spans="1:11" ht="16.2" thickBot="1">
      <c r="A60" s="70" t="s">
        <v>610</v>
      </c>
      <c r="B60" s="71" t="s">
        <v>673</v>
      </c>
      <c r="C60" s="71"/>
      <c r="D60" s="72">
        <f>IF(E60=" ",0,5)</f>
        <v>5</v>
      </c>
      <c r="E60" s="86">
        <f>Calculations!E347</f>
        <v>4</v>
      </c>
      <c r="F60" s="89" t="str">
        <f t="shared" si="9"/>
        <v>A</v>
      </c>
      <c r="G60" s="146"/>
      <c r="I60" s="146"/>
      <c r="J60" s="151"/>
      <c r="K60" s="69"/>
    </row>
    <row r="61" spans="1:11" ht="24" thickBot="1">
      <c r="A61" s="80" t="s">
        <v>527</v>
      </c>
      <c r="B61" s="81"/>
      <c r="C61" s="83"/>
      <c r="D61" s="82">
        <f>SUM(D62:D64)</f>
        <v>15</v>
      </c>
      <c r="E61" s="87">
        <f>SUM(E62:E64)</f>
        <v>12</v>
      </c>
      <c r="F61" s="92">
        <f>(E61/D61)*100</f>
        <v>80</v>
      </c>
      <c r="G61" s="94" t="str">
        <f>IF(F61&lt;16,"F",IF(F61&lt;34,"D",IF(F61&lt;51,"C",IF(F61&lt;68,"B",IF(F61&lt;86,"A",IF(F61&lt;101,"A+"," "))))))</f>
        <v>A</v>
      </c>
      <c r="I61" s="48">
        <v>3.3334999999999999</v>
      </c>
      <c r="J61" s="91">
        <f>I61*D61</f>
        <v>50.002499999999998</v>
      </c>
      <c r="K61" s="91">
        <f>I61*E61</f>
        <v>40.001999999999995</v>
      </c>
    </row>
    <row r="62" spans="1:11">
      <c r="A62" s="64" t="s">
        <v>610</v>
      </c>
      <c r="B62" s="65" t="s">
        <v>674</v>
      </c>
      <c r="C62" s="65"/>
      <c r="D62" s="66">
        <f>IF(E62=" ",0,5)</f>
        <v>5</v>
      </c>
      <c r="E62" s="85">
        <f>Calculations!E354</f>
        <v>4</v>
      </c>
      <c r="F62" s="89" t="str">
        <f t="shared" ref="F62:F64" si="10">IF(E62=5,"A+",IF(E62=4,"A",IF(E62=3,"B",IF(E62=2,"C",IF(E62=1,"D",IF(E62=0,"F",IF(E62=" ","NA")))))))</f>
        <v>A</v>
      </c>
      <c r="G62" s="146"/>
      <c r="I62" s="146"/>
      <c r="J62" s="151"/>
      <c r="K62" s="69"/>
    </row>
    <row r="63" spans="1:11">
      <c r="A63" s="67" t="s">
        <v>610</v>
      </c>
      <c r="B63" s="68" t="s">
        <v>675</v>
      </c>
      <c r="C63" s="68"/>
      <c r="D63" s="69">
        <f>IF(E63=" ",0,5)</f>
        <v>5</v>
      </c>
      <c r="E63" s="84">
        <f>Calculations!E361</f>
        <v>4</v>
      </c>
      <c r="F63" s="89" t="str">
        <f t="shared" si="10"/>
        <v>A</v>
      </c>
      <c r="G63" s="146"/>
      <c r="I63" s="146"/>
      <c r="J63" s="151"/>
      <c r="K63" s="69"/>
    </row>
    <row r="64" spans="1:11" ht="16.2" thickBot="1">
      <c r="A64" s="70" t="s">
        <v>610</v>
      </c>
      <c r="B64" s="71" t="s">
        <v>676</v>
      </c>
      <c r="C64" s="71"/>
      <c r="D64" s="72">
        <f>IF(E64=" ",0,5)</f>
        <v>5</v>
      </c>
      <c r="E64" s="86">
        <f>Calculations!E368</f>
        <v>4</v>
      </c>
      <c r="F64" s="89" t="str">
        <f t="shared" si="10"/>
        <v>A</v>
      </c>
      <c r="G64" s="146"/>
      <c r="I64" s="146"/>
      <c r="J64" s="151"/>
      <c r="K64" s="69"/>
    </row>
    <row r="65" spans="1:11" ht="24" thickBot="1">
      <c r="A65" s="80" t="s">
        <v>532</v>
      </c>
      <c r="B65" s="81"/>
      <c r="C65" s="83"/>
      <c r="D65" s="82">
        <f>SUM(D66:D69)</f>
        <v>20</v>
      </c>
      <c r="E65" s="87">
        <f>SUM(E66:E69)</f>
        <v>16</v>
      </c>
      <c r="F65" s="92">
        <f>(E65/D65)*100</f>
        <v>80</v>
      </c>
      <c r="G65" s="94" t="str">
        <f>IF(F65&lt;16,"F",IF(F65&lt;34,"D",IF(F65&lt;51,"C",IF(F65&lt;68,"B",IF(F65&lt;86,"A",IF(F65&lt;101,"A+"," "))))))</f>
        <v>A</v>
      </c>
      <c r="I65" s="48">
        <v>2.5</v>
      </c>
      <c r="J65" s="91">
        <f>I65*D65</f>
        <v>50</v>
      </c>
      <c r="K65" s="91">
        <f>I65*E65</f>
        <v>40</v>
      </c>
    </row>
    <row r="66" spans="1:11">
      <c r="A66" s="64" t="s">
        <v>610</v>
      </c>
      <c r="B66" s="65" t="s">
        <v>598</v>
      </c>
      <c r="C66" s="65"/>
      <c r="D66" s="66">
        <f>IF(E66=" ",0,5)</f>
        <v>5</v>
      </c>
      <c r="E66" s="85">
        <f>Calculations!E375</f>
        <v>4</v>
      </c>
      <c r="F66" s="89" t="str">
        <f t="shared" ref="F66:F69" si="11">IF(E66=5,"A+",IF(E66=4,"A",IF(E66=3,"B",IF(E66=2,"C",IF(E66=1,"D",IF(E66=0,"F",IF(E66=" ","NA")))))))</f>
        <v>A</v>
      </c>
      <c r="G66" s="146"/>
      <c r="I66" s="145"/>
      <c r="J66" s="151"/>
      <c r="K66" s="69"/>
    </row>
    <row r="67" spans="1:11">
      <c r="A67" s="67" t="s">
        <v>610</v>
      </c>
      <c r="B67" s="68" t="s">
        <v>538</v>
      </c>
      <c r="C67" s="68"/>
      <c r="D67" s="69">
        <f>IF(E67=" ",0,5)</f>
        <v>5</v>
      </c>
      <c r="E67" s="84">
        <f>Calculations!E382</f>
        <v>4</v>
      </c>
      <c r="F67" s="89" t="str">
        <f t="shared" si="11"/>
        <v>A</v>
      </c>
      <c r="G67" s="146"/>
      <c r="I67" s="146"/>
      <c r="J67" s="151"/>
      <c r="K67" s="69"/>
    </row>
    <row r="68" spans="1:11">
      <c r="A68" s="67" t="s">
        <v>610</v>
      </c>
      <c r="B68" s="68" t="s">
        <v>599</v>
      </c>
      <c r="C68" s="68"/>
      <c r="D68" s="69">
        <f>IF(E68=" ",0,5)</f>
        <v>5</v>
      </c>
      <c r="E68" s="84">
        <f>Calculations!E389</f>
        <v>4</v>
      </c>
      <c r="F68" s="89" t="str">
        <f t="shared" si="11"/>
        <v>A</v>
      </c>
      <c r="G68" s="146"/>
      <c r="I68" s="146"/>
      <c r="J68" s="151"/>
      <c r="K68" s="69"/>
    </row>
    <row r="69" spans="1:11" ht="16.2" thickBot="1">
      <c r="A69" s="70" t="s">
        <v>610</v>
      </c>
      <c r="B69" s="71" t="s">
        <v>600</v>
      </c>
      <c r="C69" s="71"/>
      <c r="D69" s="72">
        <f>IF(E69=" ",0,5)</f>
        <v>5</v>
      </c>
      <c r="E69" s="86">
        <f>Calculations!E396</f>
        <v>4</v>
      </c>
      <c r="F69" s="89" t="str">
        <f t="shared" si="11"/>
        <v>A</v>
      </c>
      <c r="G69" s="146"/>
      <c r="I69" s="146"/>
      <c r="J69" s="151"/>
      <c r="K69" s="69"/>
    </row>
    <row r="70" spans="1:11" ht="24" thickBot="1">
      <c r="A70" s="80" t="s">
        <v>601</v>
      </c>
      <c r="B70" s="81"/>
      <c r="C70" s="83"/>
      <c r="D70" s="82">
        <f>SUM(D71:D73)</f>
        <v>15</v>
      </c>
      <c r="E70" s="87">
        <f>SUM(E71:E73)</f>
        <v>12</v>
      </c>
      <c r="F70" s="92">
        <f>(E70/D70)*100</f>
        <v>80</v>
      </c>
      <c r="G70" s="94" t="str">
        <f>IF(F70&lt;16,"F",IF(F70&lt;34,"D",IF(F70&lt;51,"C",IF(F70&lt;68,"B",IF(F70&lt;86,"A",IF(F70&lt;101,"A+"," "))))))</f>
        <v>A</v>
      </c>
      <c r="I70" s="48">
        <v>3.3334999999999999</v>
      </c>
      <c r="J70" s="91">
        <f>I70*D70</f>
        <v>50.002499999999998</v>
      </c>
      <c r="K70" s="91">
        <f>I70*E70</f>
        <v>40.001999999999995</v>
      </c>
    </row>
    <row r="71" spans="1:11">
      <c r="A71" s="64" t="s">
        <v>610</v>
      </c>
      <c r="B71" s="65" t="s">
        <v>533</v>
      </c>
      <c r="C71" s="65"/>
      <c r="D71" s="66">
        <f>IF(E71=" ",0,5)</f>
        <v>5</v>
      </c>
      <c r="E71" s="85">
        <f>Calculations!E403</f>
        <v>4</v>
      </c>
      <c r="F71" s="89" t="str">
        <f t="shared" ref="F71:F73" si="12">IF(E71=5,"A+",IF(E71=4,"A",IF(E71=3,"B",IF(E71=2,"C",IF(E71=1,"D",IF(E71=0,"F",IF(E71=" ","NA")))))))</f>
        <v>A</v>
      </c>
      <c r="G71" s="146"/>
      <c r="I71" s="67"/>
      <c r="J71" s="68"/>
      <c r="K71" s="69"/>
    </row>
    <row r="72" spans="1:11">
      <c r="A72" s="67" t="s">
        <v>610</v>
      </c>
      <c r="B72" s="68" t="s">
        <v>602</v>
      </c>
      <c r="C72" s="68"/>
      <c r="D72" s="69">
        <f>IF(E72=" ",0,5)</f>
        <v>5</v>
      </c>
      <c r="E72" s="84">
        <f>Calculations!E410</f>
        <v>4</v>
      </c>
      <c r="F72" s="89" t="str">
        <f t="shared" si="12"/>
        <v>A</v>
      </c>
      <c r="G72" s="146"/>
      <c r="I72" s="67"/>
      <c r="J72" s="68"/>
      <c r="K72" s="69"/>
    </row>
    <row r="73" spans="1:11" ht="16.2" thickBot="1">
      <c r="A73" s="70" t="s">
        <v>610</v>
      </c>
      <c r="B73" s="71" t="s">
        <v>603</v>
      </c>
      <c r="C73" s="71"/>
      <c r="D73" s="72">
        <f>IF(E73=" ",0,5)</f>
        <v>5</v>
      </c>
      <c r="E73" s="86">
        <f>Calculations!E417</f>
        <v>4</v>
      </c>
      <c r="F73" s="90" t="str">
        <f t="shared" si="12"/>
        <v>A</v>
      </c>
      <c r="G73" s="147"/>
      <c r="I73" s="67"/>
      <c r="J73" s="68"/>
      <c r="K73" s="69"/>
    </row>
    <row r="74" spans="1:11" ht="16.2" thickBot="1">
      <c r="A74" s="148"/>
      <c r="B74" s="63"/>
      <c r="C74" s="63"/>
      <c r="D74" s="63"/>
      <c r="E74" s="63"/>
      <c r="F74" s="63"/>
      <c r="G74" s="73"/>
      <c r="I74" s="67"/>
      <c r="J74" s="68"/>
      <c r="K74" s="69"/>
    </row>
    <row r="75" spans="1:11" ht="37.200000000000003" thickBot="1">
      <c r="A75" s="96" t="s">
        <v>585</v>
      </c>
      <c r="B75" s="97"/>
      <c r="C75" s="98"/>
      <c r="D75" s="99">
        <f>D70+D65+D61+D56+D52+D48+D36+D18+D14+D8+D3</f>
        <v>300</v>
      </c>
      <c r="E75" s="100">
        <f>E70+E65+E61+E56+E52+E48+E36+E18+E14+E8+E3</f>
        <v>240</v>
      </c>
      <c r="F75" s="101">
        <f>(E75/D75)*100</f>
        <v>80</v>
      </c>
      <c r="G75" s="95" t="str">
        <f>IF(F75&lt;16,"F",IF(F75&lt;34,"D",IF(F75&lt;51,"C",IF(F75&lt;68,"B",IF(F75&lt;86,"A",IF(F75&lt;101,"A+"," "))))))</f>
        <v>A</v>
      </c>
      <c r="I75" s="150" t="s">
        <v>96</v>
      </c>
      <c r="J75" s="149">
        <f>SUM(J3:J74)</f>
        <v>1000.0135</v>
      </c>
      <c r="K75" s="149">
        <f>SUM(K3:K74)</f>
        <v>800.0107999999999</v>
      </c>
    </row>
  </sheetData>
  <sheetProtection algorithmName="SHA-512" hashValue="RigeMGL+gl67RsFsVrhpush/knNEWggQjJqCX5Jv9MtCtv9HDH89xXCq3e6EpfDrcyuoYiCeW4gEQjg9f3BQHA==" saltValue="Ut9yIn06QEZ5CujcbrRFDA==" spinCount="100000" sheet="1" objects="1" scenarios="1"/>
  <mergeCells count="2">
    <mergeCell ref="A1:G1"/>
    <mergeCell ref="I1:K1"/>
  </mergeCells>
  <phoneticPr fontId="25" type="noConversion"/>
  <pageMargins left="0.75" right="0.75" top="1" bottom="1" header="0.5" footer="0.5"/>
  <pageSetup scale="41" orientation="portrait" r:id="rId1"/>
  <colBreaks count="1" manualBreakCount="1">
    <brk id="12" max="1048575" man="1"/>
  </colBreaks>
  <ignoredErrors>
    <ignoredError sqref="D8 D14 D18 D36 D48 D52 D56 D61 D65 D70 F8 F14 F18 F36 F48 F52 F56 F61 F65 F70" formula="1"/>
    <ignoredError sqref="J75:K75"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workbookViewId="0">
      <selection activeCell="B3" sqref="B3"/>
    </sheetView>
  </sheetViews>
  <sheetFormatPr defaultColWidth="11" defaultRowHeight="15.6"/>
  <cols>
    <col min="1" max="1" width="18.19921875" style="129" bestFit="1" customWidth="1"/>
    <col min="2" max="2" width="7.5" style="16" bestFit="1" customWidth="1"/>
    <col min="3" max="3" width="8.5" style="16" customWidth="1"/>
    <col min="4" max="4" width="9" style="16" customWidth="1"/>
    <col min="5" max="5" width="9.69921875" style="16" customWidth="1"/>
    <col min="6" max="16384" width="11" style="16"/>
  </cols>
  <sheetData>
    <row r="1" spans="1:6" ht="105" customHeight="1">
      <c r="A1" s="361" t="s">
        <v>95</v>
      </c>
      <c r="B1" s="362"/>
      <c r="C1" s="362"/>
      <c r="D1" s="362"/>
      <c r="E1" s="363"/>
      <c r="F1" s="165" t="s">
        <v>912</v>
      </c>
    </row>
    <row r="2" spans="1:6" ht="16.2" thickBot="1">
      <c r="A2" s="364"/>
      <c r="B2" s="365"/>
      <c r="C2" s="365"/>
      <c r="D2" s="365"/>
      <c r="E2" s="366"/>
    </row>
    <row r="3" spans="1:6" ht="67.95" customHeight="1" thickBot="1">
      <c r="A3" s="130" t="str">
        <f>'Report Card'!A2</f>
        <v>Sections and Sub Categories</v>
      </c>
      <c r="B3" s="131" t="str">
        <f>'Report Card'!D2</f>
        <v>Possible</v>
      </c>
      <c r="C3" s="132" t="str">
        <f>'Report Card'!E2</f>
        <v>Actual</v>
      </c>
      <c r="D3" s="133" t="s">
        <v>587</v>
      </c>
      <c r="E3" s="134" t="s">
        <v>586</v>
      </c>
    </row>
    <row r="4" spans="1:6" ht="36" customHeight="1">
      <c r="A4" s="135" t="str">
        <f>'Report Card'!A3</f>
        <v>Management System</v>
      </c>
      <c r="B4" s="167">
        <f>'Report Card'!D3</f>
        <v>20</v>
      </c>
      <c r="C4" s="168">
        <f>'Report Card'!E3</f>
        <v>16</v>
      </c>
      <c r="D4" s="168">
        <f>'Report Card'!F3</f>
        <v>80</v>
      </c>
      <c r="E4" s="136" t="str">
        <f>'Report Card'!G3</f>
        <v>A</v>
      </c>
    </row>
    <row r="5" spans="1:6" ht="58.2" customHeight="1">
      <c r="A5" s="137" t="str">
        <f>'Report Card'!A8</f>
        <v>Human and Organizational Development</v>
      </c>
      <c r="B5" s="169">
        <f>'Report Card'!D8</f>
        <v>25</v>
      </c>
      <c r="C5" s="170">
        <f>'Report Card'!E8</f>
        <v>20</v>
      </c>
      <c r="D5" s="170">
        <f>'Report Card'!F8</f>
        <v>80</v>
      </c>
      <c r="E5" s="138" t="str">
        <f>'Report Card'!G8</f>
        <v>A</v>
      </c>
    </row>
    <row r="6" spans="1:6" ht="58.95" customHeight="1">
      <c r="A6" s="137" t="str">
        <f>'Report Card'!A14</f>
        <v>Safety and Environmental Health</v>
      </c>
      <c r="B6" s="169">
        <f>'Report Card'!D14</f>
        <v>15</v>
      </c>
      <c r="C6" s="170">
        <f>'Report Card'!E14</f>
        <v>12</v>
      </c>
      <c r="D6" s="171">
        <f>'Report Card'!F14</f>
        <v>80</v>
      </c>
      <c r="E6" s="138" t="str">
        <f>'Report Card'!G14</f>
        <v>A</v>
      </c>
    </row>
    <row r="7" spans="1:6" ht="43.95" customHeight="1">
      <c r="A7" s="137" t="str">
        <f>'Report Card'!A18</f>
        <v>Manufacturing Operations</v>
      </c>
      <c r="B7" s="169">
        <f>'Report Card'!D18</f>
        <v>85</v>
      </c>
      <c r="C7" s="170">
        <f>'Report Card'!E18</f>
        <v>68</v>
      </c>
      <c r="D7" s="171">
        <f>'Report Card'!F18</f>
        <v>80</v>
      </c>
      <c r="E7" s="138" t="str">
        <f>'Report Card'!G18</f>
        <v>A</v>
      </c>
    </row>
    <row r="8" spans="1:6" ht="46.2" customHeight="1">
      <c r="A8" s="137" t="str">
        <f>'Report Card'!A36</f>
        <v>Business Operations (in the Office)</v>
      </c>
      <c r="B8" s="169">
        <f>'Report Card'!D36</f>
        <v>55</v>
      </c>
      <c r="C8" s="170">
        <f>'Report Card'!E36</f>
        <v>44</v>
      </c>
      <c r="D8" s="171">
        <f>'Report Card'!F36</f>
        <v>80</v>
      </c>
      <c r="E8" s="138" t="str">
        <f>'Report Card'!G36</f>
        <v>A</v>
      </c>
    </row>
    <row r="9" spans="1:6" ht="49.95" customHeight="1">
      <c r="A9" s="137" t="str">
        <f>'Report Card'!A48</f>
        <v>Product Development</v>
      </c>
      <c r="B9" s="169">
        <f>'Report Card'!D48</f>
        <v>15</v>
      </c>
      <c r="C9" s="170">
        <f>'Report Card'!E48</f>
        <v>12</v>
      </c>
      <c r="D9" s="170">
        <f>'Report Card'!F48</f>
        <v>80</v>
      </c>
      <c r="E9" s="138" t="str">
        <f>'Report Card'!G48</f>
        <v>A</v>
      </c>
    </row>
    <row r="10" spans="1:6" ht="51" customHeight="1">
      <c r="A10" s="137" t="str">
        <f>'Report Card'!A52</f>
        <v>Supplier Development and Procurement</v>
      </c>
      <c r="B10" s="169">
        <f>'Report Card'!D52</f>
        <v>15</v>
      </c>
      <c r="C10" s="170">
        <f>'Report Card'!E52</f>
        <v>12</v>
      </c>
      <c r="D10" s="170">
        <f>'Report Card'!F52</f>
        <v>80</v>
      </c>
      <c r="E10" s="138" t="str">
        <f>'Report Card'!G52</f>
        <v>A</v>
      </c>
    </row>
    <row r="11" spans="1:6" ht="23.4">
      <c r="A11" s="137" t="str">
        <f>'Report Card'!A56</f>
        <v>Quality Focus</v>
      </c>
      <c r="B11" s="169">
        <f>'Report Card'!D56</f>
        <v>20</v>
      </c>
      <c r="C11" s="170">
        <f>'Report Card'!E56</f>
        <v>16</v>
      </c>
      <c r="D11" s="170">
        <f>'Report Card'!F56</f>
        <v>80</v>
      </c>
      <c r="E11" s="138" t="str">
        <f>'Report Card'!G56</f>
        <v>A</v>
      </c>
    </row>
    <row r="12" spans="1:6" ht="43.95" customHeight="1">
      <c r="A12" s="137" t="str">
        <f>'Report Card'!A61</f>
        <v>Cost</v>
      </c>
      <c r="B12" s="169">
        <f>'Report Card'!D61</f>
        <v>15</v>
      </c>
      <c r="C12" s="170">
        <f>'Report Card'!E61</f>
        <v>12</v>
      </c>
      <c r="D12" s="170">
        <f>'Report Card'!F61</f>
        <v>80</v>
      </c>
      <c r="E12" s="138" t="str">
        <f>'Report Card'!G61</f>
        <v>A</v>
      </c>
    </row>
    <row r="13" spans="1:6" ht="43.2" customHeight="1">
      <c r="A13" s="137" t="str">
        <f>'Report Card'!A65</f>
        <v>Delivery</v>
      </c>
      <c r="B13" s="169">
        <f>'Report Card'!D65</f>
        <v>20</v>
      </c>
      <c r="C13" s="170">
        <f>'Report Card'!E65</f>
        <v>16</v>
      </c>
      <c r="D13" s="170">
        <f>'Report Card'!F65</f>
        <v>80</v>
      </c>
      <c r="E13" s="138" t="str">
        <f>'Report Card'!G65</f>
        <v>A</v>
      </c>
    </row>
    <row r="14" spans="1:6" ht="42" customHeight="1" thickBot="1">
      <c r="A14" s="139" t="str">
        <f>'Report Card'!A70</f>
        <v>Profitability</v>
      </c>
      <c r="B14" s="172">
        <f>'Report Card'!D70</f>
        <v>15</v>
      </c>
      <c r="C14" s="173">
        <f>'Report Card'!E70</f>
        <v>12</v>
      </c>
      <c r="D14" s="173">
        <f>'Report Card'!F70</f>
        <v>80</v>
      </c>
      <c r="E14" s="140" t="str">
        <f>'Report Card'!G70</f>
        <v>A</v>
      </c>
    </row>
    <row r="15" spans="1:6" ht="36" customHeight="1" thickBot="1">
      <c r="A15" s="141" t="str">
        <f>'Report Card'!A75</f>
        <v>Totals</v>
      </c>
      <c r="B15" s="142">
        <f>'Report Card'!D75</f>
        <v>300</v>
      </c>
      <c r="C15" s="143">
        <f>'Report Card'!E75</f>
        <v>240</v>
      </c>
      <c r="D15" s="143">
        <f>'Report Card'!F75</f>
        <v>80</v>
      </c>
      <c r="E15" s="144" t="str">
        <f>'Report Card'!G75</f>
        <v>A</v>
      </c>
    </row>
  </sheetData>
  <sheetProtection algorithmName="SHA-512" hashValue="+jbp9IFDtiwxt6YSrsv23IKlWUww3qt23Mxpm3DWYjDD1ApgkQxBHMsTeQ1spyZLrEVmz5d5wRFgNrdYjqIyUQ==" saltValue="tU2wed3fVi9SV/274de3MQ==" spinCount="100000" sheet="1" objects="1" scenarios="1"/>
  <mergeCells count="1">
    <mergeCell ref="A1:E2"/>
  </mergeCells>
  <phoneticPr fontId="25" type="noConversion"/>
  <pageMargins left="0.75" right="0.75" top="0.54166666666666696" bottom="1" header="0.5" footer="0.5"/>
  <pageSetup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workbookViewId="0">
      <selection activeCell="A3" sqref="A3"/>
    </sheetView>
  </sheetViews>
  <sheetFormatPr defaultColWidth="11.19921875" defaultRowHeight="15.6"/>
  <cols>
    <col min="1" max="1" width="34.69921875" style="16" customWidth="1"/>
    <col min="2" max="2" width="11.19921875" style="16"/>
    <col min="3" max="3" width="13.69921875" style="16" customWidth="1"/>
    <col min="4" max="5" width="11.19921875" style="16"/>
    <col min="6" max="6" width="45.19921875" style="16" customWidth="1"/>
    <col min="7" max="16384" width="11.19921875" style="16"/>
  </cols>
  <sheetData>
    <row r="1" spans="1:6">
      <c r="A1" s="64"/>
      <c r="B1" s="65"/>
      <c r="C1" s="65"/>
      <c r="D1" s="65"/>
      <c r="E1" s="65"/>
      <c r="F1" s="66"/>
    </row>
    <row r="2" spans="1:6" ht="39" customHeight="1" thickBot="1">
      <c r="A2" s="67"/>
      <c r="B2" s="161" t="s">
        <v>912</v>
      </c>
      <c r="C2" s="68"/>
      <c r="D2" s="68"/>
      <c r="E2" s="68"/>
      <c r="F2" s="69"/>
    </row>
    <row r="3" spans="1:6" ht="25.2" customHeight="1" thickBot="1">
      <c r="A3" s="156" t="s">
        <v>632</v>
      </c>
      <c r="B3" s="157"/>
      <c r="C3" s="157"/>
      <c r="D3" s="157"/>
      <c r="E3" s="158"/>
      <c r="F3" s="159"/>
    </row>
    <row r="4" spans="1:6" ht="60" customHeight="1">
      <c r="A4" s="367" t="s">
        <v>631</v>
      </c>
      <c r="B4" s="374" t="s">
        <v>683</v>
      </c>
      <c r="C4" s="372" t="s">
        <v>911</v>
      </c>
      <c r="D4" s="370" t="s">
        <v>686</v>
      </c>
      <c r="E4" s="367" t="s">
        <v>108</v>
      </c>
      <c r="F4" s="367" t="s">
        <v>630</v>
      </c>
    </row>
    <row r="5" spans="1:6" ht="16.2" thickBot="1">
      <c r="A5" s="369"/>
      <c r="B5" s="375"/>
      <c r="C5" s="373"/>
      <c r="D5" s="371"/>
      <c r="E5" s="368"/>
      <c r="F5" s="368"/>
    </row>
    <row r="6" spans="1:6" ht="16.2" thickBot="1">
      <c r="A6" s="113" t="s">
        <v>611</v>
      </c>
      <c r="B6" s="118">
        <v>150</v>
      </c>
      <c r="C6" s="124">
        <f>'Report Card'!K3</f>
        <v>120</v>
      </c>
      <c r="D6" s="175">
        <f t="shared" ref="D6:D17" si="0">B6-C6</f>
        <v>30</v>
      </c>
      <c r="E6" s="186">
        <f t="shared" ref="E6:E16" si="1">D6/B6</f>
        <v>0.2</v>
      </c>
      <c r="F6" s="182" t="str">
        <f>IF(E6&lt;=25%,"Great",IF(E6&lt;=50%,"On the Journey","More Focus Needed"))</f>
        <v>Great</v>
      </c>
    </row>
    <row r="7" spans="1:6" ht="31.2" thickBot="1">
      <c r="A7" s="113" t="s">
        <v>616</v>
      </c>
      <c r="B7" s="119">
        <v>150</v>
      </c>
      <c r="C7" s="125">
        <f>'Report Card'!K8</f>
        <v>120</v>
      </c>
      <c r="D7" s="175">
        <f t="shared" si="0"/>
        <v>30</v>
      </c>
      <c r="E7" s="186">
        <f t="shared" si="1"/>
        <v>0.2</v>
      </c>
      <c r="F7" s="111" t="str">
        <f>IF(E7&lt;=25%,"Great",IF(E7&lt;=50%,"On the Journey","More Focus Needed"))</f>
        <v>Great</v>
      </c>
    </row>
    <row r="8" spans="1:6" ht="16.2" thickBot="1">
      <c r="A8" s="113" t="s">
        <v>647</v>
      </c>
      <c r="B8" s="119">
        <v>50</v>
      </c>
      <c r="C8" s="125">
        <f>C24</f>
        <v>40.001999999999995</v>
      </c>
      <c r="D8" s="175">
        <f t="shared" si="0"/>
        <v>9.9980000000000047</v>
      </c>
      <c r="E8" s="186">
        <f t="shared" si="1"/>
        <v>0.19996000000000008</v>
      </c>
      <c r="F8" s="111" t="str">
        <f t="shared" ref="F8:F17" si="2">IF(E8&lt;=25%,"Great",IF(E8&lt;=50%,"On the Journey","More Focus Needed"))</f>
        <v>Great</v>
      </c>
    </row>
    <row r="9" spans="1:6" ht="16.2" thickBot="1">
      <c r="A9" s="114" t="s">
        <v>649</v>
      </c>
      <c r="B9" s="119">
        <v>200</v>
      </c>
      <c r="C9" s="125">
        <f t="shared" ref="C9:C16" si="3">C25</f>
        <v>160.00400000000002</v>
      </c>
      <c r="D9" s="175">
        <f t="shared" si="0"/>
        <v>39.995999999999981</v>
      </c>
      <c r="E9" s="186">
        <f t="shared" si="1"/>
        <v>0.19997999999999991</v>
      </c>
      <c r="F9" s="111" t="str">
        <f t="shared" si="2"/>
        <v>Great</v>
      </c>
    </row>
    <row r="10" spans="1:6" ht="16.2" thickBot="1">
      <c r="A10" s="114" t="s">
        <v>109</v>
      </c>
      <c r="B10" s="123">
        <v>100</v>
      </c>
      <c r="C10" s="125">
        <f t="shared" si="3"/>
        <v>80.000799999999998</v>
      </c>
      <c r="D10" s="175">
        <f t="shared" si="0"/>
        <v>19.999200000000002</v>
      </c>
      <c r="E10" s="186">
        <f t="shared" si="1"/>
        <v>0.19999200000000003</v>
      </c>
      <c r="F10" s="111" t="str">
        <f t="shared" si="2"/>
        <v>Great</v>
      </c>
    </row>
    <row r="11" spans="1:6" ht="16.2" thickBot="1">
      <c r="A11" s="114" t="s">
        <v>662</v>
      </c>
      <c r="B11" s="119">
        <v>75</v>
      </c>
      <c r="C11" s="125">
        <f t="shared" si="3"/>
        <v>60</v>
      </c>
      <c r="D11" s="175">
        <f t="shared" si="0"/>
        <v>15</v>
      </c>
      <c r="E11" s="186">
        <f t="shared" si="1"/>
        <v>0.2</v>
      </c>
      <c r="F11" s="111" t="str">
        <f t="shared" si="2"/>
        <v>Great</v>
      </c>
    </row>
    <row r="12" spans="1:6" ht="16.2" thickBot="1">
      <c r="A12" s="114" t="s">
        <v>110</v>
      </c>
      <c r="B12" s="119">
        <v>75</v>
      </c>
      <c r="C12" s="125">
        <f t="shared" si="3"/>
        <v>60</v>
      </c>
      <c r="D12" s="175">
        <f t="shared" si="0"/>
        <v>15</v>
      </c>
      <c r="E12" s="186">
        <f t="shared" si="1"/>
        <v>0.2</v>
      </c>
      <c r="F12" s="111" t="str">
        <f t="shared" si="2"/>
        <v>Great</v>
      </c>
    </row>
    <row r="13" spans="1:6" ht="16.2" thickBot="1">
      <c r="A13" s="114" t="s">
        <v>525</v>
      </c>
      <c r="B13" s="119">
        <v>50</v>
      </c>
      <c r="C13" s="125">
        <f t="shared" si="3"/>
        <v>40</v>
      </c>
      <c r="D13" s="175">
        <f t="shared" si="0"/>
        <v>10</v>
      </c>
      <c r="E13" s="186">
        <f t="shared" si="1"/>
        <v>0.2</v>
      </c>
      <c r="F13" s="111" t="str">
        <f t="shared" si="2"/>
        <v>Great</v>
      </c>
    </row>
    <row r="14" spans="1:6" ht="16.2" thickBot="1">
      <c r="A14" s="115" t="s">
        <v>527</v>
      </c>
      <c r="B14" s="120">
        <v>50</v>
      </c>
      <c r="C14" s="125">
        <f t="shared" si="3"/>
        <v>40.001999999999995</v>
      </c>
      <c r="D14" s="175">
        <f t="shared" si="0"/>
        <v>9.9980000000000047</v>
      </c>
      <c r="E14" s="186">
        <f t="shared" si="1"/>
        <v>0.19996000000000008</v>
      </c>
      <c r="F14" s="111" t="str">
        <f t="shared" si="2"/>
        <v>Great</v>
      </c>
    </row>
    <row r="15" spans="1:6" ht="16.2" thickBot="1">
      <c r="A15" s="115" t="s">
        <v>532</v>
      </c>
      <c r="B15" s="120">
        <v>50</v>
      </c>
      <c r="C15" s="125">
        <f t="shared" si="3"/>
        <v>40</v>
      </c>
      <c r="D15" s="175">
        <f t="shared" si="0"/>
        <v>10</v>
      </c>
      <c r="E15" s="186">
        <f t="shared" si="1"/>
        <v>0.2</v>
      </c>
      <c r="F15" s="111" t="str">
        <f t="shared" si="2"/>
        <v>Great</v>
      </c>
    </row>
    <row r="16" spans="1:6" ht="16.2" thickBot="1">
      <c r="A16" s="116" t="s">
        <v>601</v>
      </c>
      <c r="B16" s="121">
        <v>50</v>
      </c>
      <c r="C16" s="125">
        <f t="shared" si="3"/>
        <v>40.001999999999995</v>
      </c>
      <c r="D16" s="179">
        <f t="shared" si="0"/>
        <v>9.9980000000000047</v>
      </c>
      <c r="E16" s="186">
        <f t="shared" si="1"/>
        <v>0.19996000000000008</v>
      </c>
      <c r="F16" s="112" t="str">
        <f t="shared" si="2"/>
        <v>Great</v>
      </c>
    </row>
    <row r="17" spans="1:6" ht="25.2" customHeight="1" thickBot="1">
      <c r="A17" s="117" t="s">
        <v>66</v>
      </c>
      <c r="B17" s="122">
        <v>1000</v>
      </c>
      <c r="C17" s="127">
        <f t="shared" ref="C17" si="4">SUM(C6:C16)</f>
        <v>800.0107999999999</v>
      </c>
      <c r="D17" s="180">
        <f t="shared" si="0"/>
        <v>199.9892000000001</v>
      </c>
      <c r="E17" s="186">
        <f>D17/B17</f>
        <v>0.19998920000000009</v>
      </c>
      <c r="F17" s="110" t="str">
        <f t="shared" si="2"/>
        <v>Great</v>
      </c>
    </row>
    <row r="18" spans="1:6" ht="16.2" customHeight="1" thickBot="1">
      <c r="A18" s="67"/>
      <c r="B18" s="161"/>
      <c r="C18" s="68"/>
      <c r="D18" s="68"/>
      <c r="E18" s="68"/>
      <c r="F18" s="69"/>
    </row>
    <row r="19" spans="1:6" ht="25.2" customHeight="1" thickBot="1">
      <c r="A19" s="156" t="s">
        <v>633</v>
      </c>
      <c r="B19" s="157"/>
      <c r="C19" s="157"/>
      <c r="D19" s="157"/>
      <c r="E19" s="158"/>
      <c r="F19" s="159"/>
    </row>
    <row r="20" spans="1:6" ht="60" customHeight="1">
      <c r="A20" s="367" t="s">
        <v>691</v>
      </c>
      <c r="B20" s="370" t="s">
        <v>684</v>
      </c>
      <c r="C20" s="372" t="s">
        <v>685</v>
      </c>
      <c r="D20" s="370" t="s">
        <v>67</v>
      </c>
      <c r="E20" s="367" t="s">
        <v>108</v>
      </c>
      <c r="F20" s="367" t="s">
        <v>630</v>
      </c>
    </row>
    <row r="21" spans="1:6" ht="16.2" thickBot="1">
      <c r="A21" s="369"/>
      <c r="B21" s="371"/>
      <c r="C21" s="373"/>
      <c r="D21" s="371"/>
      <c r="E21" s="368"/>
      <c r="F21" s="368"/>
    </row>
    <row r="22" spans="1:6">
      <c r="A22" s="113" t="s">
        <v>611</v>
      </c>
      <c r="B22" s="175">
        <v>129</v>
      </c>
      <c r="C22" s="124">
        <f>'Report Card'!K3</f>
        <v>120</v>
      </c>
      <c r="D22" s="175">
        <f>B22-C22</f>
        <v>9</v>
      </c>
      <c r="E22" s="181">
        <f>D22/C22</f>
        <v>7.4999999999999997E-2</v>
      </c>
      <c r="F22" s="111" t="str">
        <f t="shared" ref="F22:F32" si="5">IF(E22&lt;=0%,"Great, you beat some of the best!",IF(E22&lt;=5%,"Close","Keep driving improvement"))</f>
        <v>Keep driving improvement</v>
      </c>
    </row>
    <row r="23" spans="1:6" ht="30.6">
      <c r="A23" s="113" t="s">
        <v>616</v>
      </c>
      <c r="B23" s="176">
        <v>133</v>
      </c>
      <c r="C23" s="125">
        <f>'Report Card'!K8</f>
        <v>120</v>
      </c>
      <c r="D23" s="175">
        <f t="shared" ref="D23:D32" si="6">B23-C23</f>
        <v>13</v>
      </c>
      <c r="E23" s="183">
        <f t="shared" ref="E23:E33" si="7">D23/C23</f>
        <v>0.10833333333333334</v>
      </c>
      <c r="F23" s="111" t="str">
        <f t="shared" si="5"/>
        <v>Keep driving improvement</v>
      </c>
    </row>
    <row r="24" spans="1:6">
      <c r="A24" s="113" t="s">
        <v>647</v>
      </c>
      <c r="B24" s="176">
        <v>43</v>
      </c>
      <c r="C24" s="125">
        <f>'Report Card'!K14</f>
        <v>40.001999999999995</v>
      </c>
      <c r="D24" s="175">
        <f t="shared" si="6"/>
        <v>2.9980000000000047</v>
      </c>
      <c r="E24" s="183">
        <f t="shared" si="7"/>
        <v>7.4946252687365753E-2</v>
      </c>
      <c r="F24" s="111" t="str">
        <f t="shared" si="5"/>
        <v>Keep driving improvement</v>
      </c>
    </row>
    <row r="25" spans="1:6">
      <c r="A25" s="114" t="s">
        <v>649</v>
      </c>
      <c r="B25" s="176">
        <v>176</v>
      </c>
      <c r="C25" s="125">
        <f>'Report Card'!K18</f>
        <v>160.00400000000002</v>
      </c>
      <c r="D25" s="175">
        <f t="shared" si="6"/>
        <v>15.995999999999981</v>
      </c>
      <c r="E25" s="183">
        <f t="shared" si="7"/>
        <v>9.9972500687482688E-2</v>
      </c>
      <c r="F25" s="111" t="str">
        <f t="shared" si="5"/>
        <v>Keep driving improvement</v>
      </c>
    </row>
    <row r="26" spans="1:6">
      <c r="A26" s="114" t="s">
        <v>109</v>
      </c>
      <c r="B26" s="176">
        <v>79</v>
      </c>
      <c r="C26" s="125">
        <f>'Report Card'!K36</f>
        <v>80.000799999999998</v>
      </c>
      <c r="D26" s="175">
        <f t="shared" si="6"/>
        <v>-1.0007999999999981</v>
      </c>
      <c r="E26" s="183">
        <f t="shared" si="7"/>
        <v>-1.2509874901250965E-2</v>
      </c>
      <c r="F26" s="111" t="str">
        <f t="shared" si="5"/>
        <v>Great, you beat some of the best!</v>
      </c>
    </row>
    <row r="27" spans="1:6">
      <c r="A27" s="114" t="s">
        <v>662</v>
      </c>
      <c r="B27" s="176">
        <v>63</v>
      </c>
      <c r="C27" s="125">
        <f>'Report Card'!K48</f>
        <v>60</v>
      </c>
      <c r="D27" s="175">
        <f t="shared" si="6"/>
        <v>3</v>
      </c>
      <c r="E27" s="183">
        <f t="shared" si="7"/>
        <v>0.05</v>
      </c>
      <c r="F27" s="111" t="str">
        <f t="shared" si="5"/>
        <v>Close</v>
      </c>
    </row>
    <row r="28" spans="1:6">
      <c r="A28" s="114" t="s">
        <v>110</v>
      </c>
      <c r="B28" s="176">
        <v>63</v>
      </c>
      <c r="C28" s="125">
        <f>'Report Card'!K52</f>
        <v>60</v>
      </c>
      <c r="D28" s="175">
        <f t="shared" si="6"/>
        <v>3</v>
      </c>
      <c r="E28" s="183">
        <f t="shared" si="7"/>
        <v>0.05</v>
      </c>
      <c r="F28" s="111" t="str">
        <f t="shared" si="5"/>
        <v>Close</v>
      </c>
    </row>
    <row r="29" spans="1:6">
      <c r="A29" s="114" t="s">
        <v>525</v>
      </c>
      <c r="B29" s="176">
        <v>41</v>
      </c>
      <c r="C29" s="125">
        <f>'Report Card'!K56</f>
        <v>40</v>
      </c>
      <c r="D29" s="175">
        <f t="shared" si="6"/>
        <v>1</v>
      </c>
      <c r="E29" s="183">
        <f t="shared" si="7"/>
        <v>2.5000000000000001E-2</v>
      </c>
      <c r="F29" s="111" t="str">
        <f t="shared" si="5"/>
        <v>Close</v>
      </c>
    </row>
    <row r="30" spans="1:6">
      <c r="A30" s="115" t="s">
        <v>527</v>
      </c>
      <c r="B30" s="176">
        <v>39</v>
      </c>
      <c r="C30" s="125">
        <f>'Report Card'!K61</f>
        <v>40.001999999999995</v>
      </c>
      <c r="D30" s="175">
        <f t="shared" si="6"/>
        <v>-1.0019999999999953</v>
      </c>
      <c r="E30" s="183">
        <f t="shared" si="7"/>
        <v>-2.5048747562621754E-2</v>
      </c>
      <c r="F30" s="111" t="str">
        <f t="shared" si="5"/>
        <v>Great, you beat some of the best!</v>
      </c>
    </row>
    <row r="31" spans="1:6">
      <c r="A31" s="115" t="s">
        <v>532</v>
      </c>
      <c r="B31" s="176">
        <v>41</v>
      </c>
      <c r="C31" s="125">
        <f>'Report Card'!K65</f>
        <v>40</v>
      </c>
      <c r="D31" s="175">
        <f t="shared" si="6"/>
        <v>1</v>
      </c>
      <c r="E31" s="183">
        <f t="shared" si="7"/>
        <v>2.5000000000000001E-2</v>
      </c>
      <c r="F31" s="111" t="str">
        <f t="shared" si="5"/>
        <v>Close</v>
      </c>
    </row>
    <row r="32" spans="1:6" ht="16.2" thickBot="1">
      <c r="A32" s="116" t="s">
        <v>601</v>
      </c>
      <c r="B32" s="177">
        <v>41</v>
      </c>
      <c r="C32" s="126">
        <f>'Report Card'!K70</f>
        <v>40.001999999999995</v>
      </c>
      <c r="D32" s="175">
        <f t="shared" si="6"/>
        <v>0.99800000000000466</v>
      </c>
      <c r="E32" s="184">
        <f t="shared" si="7"/>
        <v>2.4948752562372001E-2</v>
      </c>
      <c r="F32" s="111" t="str">
        <f t="shared" si="5"/>
        <v>Close</v>
      </c>
    </row>
    <row r="33" spans="1:6" ht="25.2" customHeight="1" thickBot="1">
      <c r="A33" s="117" t="s">
        <v>65</v>
      </c>
      <c r="B33" s="178">
        <f t="shared" ref="B33" si="8">SUM(B22:B32)</f>
        <v>848</v>
      </c>
      <c r="C33" s="127">
        <f t="shared" ref="C33" si="9">SUM(C22:C32)</f>
        <v>800.0107999999999</v>
      </c>
      <c r="D33" s="178">
        <f>B33-C33</f>
        <v>47.989200000000096</v>
      </c>
      <c r="E33" s="185">
        <f t="shared" si="7"/>
        <v>5.998569019318252E-2</v>
      </c>
      <c r="F33" s="110"/>
    </row>
  </sheetData>
  <sheetProtection algorithmName="SHA-512" hashValue="ePBVrJx7ActpiRc1SXX3Ko58baZqe84aqgzmSxwgPLKN6hxSuqt49Qg0NzPlKIcLl1DcCv0e44+1ontiSWmrnw==" saltValue="BV1Bw4YnSMVSQ/hd0bwxNQ==" spinCount="100000" sheet="1" objects="1" scenarios="1"/>
  <mergeCells count="12">
    <mergeCell ref="F4:F5"/>
    <mergeCell ref="F20:F21"/>
    <mergeCell ref="A20:A21"/>
    <mergeCell ref="B20:B21"/>
    <mergeCell ref="C20:C21"/>
    <mergeCell ref="D20:D21"/>
    <mergeCell ref="E20:E21"/>
    <mergeCell ref="A4:A5"/>
    <mergeCell ref="B4:B5"/>
    <mergeCell ref="C4:C5"/>
    <mergeCell ref="D4:D5"/>
    <mergeCell ref="E4:E5"/>
  </mergeCells>
  <phoneticPr fontId="25" type="noConversion"/>
  <pageMargins left="0.75" right="0.75" top="1" bottom="1" header="0.5" footer="0.5"/>
  <pageSetup scale="57" orientation="landscape" r:id="rId1"/>
  <ignoredErrors>
    <ignoredError sqref="D3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7"/>
  <sheetViews>
    <sheetView workbookViewId="0">
      <selection activeCell="D4" sqref="D4:D9"/>
    </sheetView>
  </sheetViews>
  <sheetFormatPr defaultColWidth="11" defaultRowHeight="15.6"/>
  <cols>
    <col min="3" max="3" width="8" customWidth="1"/>
    <col min="5" max="5" width="16" bestFit="1" customWidth="1"/>
    <col min="7" max="7" width="12.5" bestFit="1" customWidth="1"/>
    <col min="8" max="8" width="11" style="16"/>
  </cols>
  <sheetData>
    <row r="1" spans="1:7" s="16" customFormat="1" ht="117" customHeight="1" thickBot="1">
      <c r="A1" s="162" t="s">
        <v>78</v>
      </c>
      <c r="B1" s="163"/>
      <c r="C1" s="163"/>
      <c r="D1" s="163"/>
      <c r="E1" s="163"/>
      <c r="F1" s="163"/>
      <c r="G1" s="164"/>
    </row>
    <row r="2" spans="1:7" ht="34.200000000000003" customHeight="1" thickBot="1">
      <c r="A2" s="160" t="s">
        <v>634</v>
      </c>
      <c r="B2" s="53"/>
      <c r="C2" s="53"/>
      <c r="D2" s="54"/>
      <c r="E2" s="54"/>
      <c r="F2" s="54"/>
      <c r="G2" s="55"/>
    </row>
    <row r="3" spans="1:7" ht="90" customHeight="1" thickBot="1">
      <c r="A3" s="351" t="s">
        <v>618</v>
      </c>
      <c r="B3" s="352"/>
      <c r="C3" s="15" t="s">
        <v>376</v>
      </c>
      <c r="D3" s="6" t="s">
        <v>635</v>
      </c>
      <c r="E3" s="46" t="s">
        <v>636</v>
      </c>
      <c r="F3" s="49" t="s">
        <v>577</v>
      </c>
      <c r="G3" s="50" t="s">
        <v>637</v>
      </c>
    </row>
    <row r="4" spans="1:7" ht="15" customHeight="1">
      <c r="A4" s="261" t="s">
        <v>268</v>
      </c>
      <c r="B4" s="326"/>
      <c r="C4" s="304">
        <v>1</v>
      </c>
      <c r="D4" s="304" t="str">
        <f>'AME Lean Sensei Questions'!I4</f>
        <v>A</v>
      </c>
      <c r="E4" s="275">
        <f>IF(Calculations!$D$4:$D$9="A+",5,IF(Calculations!$D$4:$D$9="A",4,IF(Calculations!$D$4:$D$9="B",3,IF(Calculations!$D$4:$D$9="C",2,IF(Calculations!$D$4:$D$9="D",1,IF(Calculations!$D$4:$D$9="F",0," "))))))</f>
        <v>4</v>
      </c>
      <c r="F4" s="16"/>
      <c r="G4" s="145"/>
    </row>
    <row r="5" spans="1:7" ht="15" customHeight="1">
      <c r="A5" s="327"/>
      <c r="B5" s="328"/>
      <c r="C5" s="305"/>
      <c r="D5" s="305"/>
      <c r="E5" s="276"/>
      <c r="F5" s="16"/>
      <c r="G5" s="146"/>
    </row>
    <row r="6" spans="1:7" ht="15" customHeight="1">
      <c r="A6" s="327"/>
      <c r="B6" s="328"/>
      <c r="C6" s="305"/>
      <c r="D6" s="305"/>
      <c r="E6" s="276"/>
      <c r="F6" s="16"/>
      <c r="G6" s="146"/>
    </row>
    <row r="7" spans="1:7" ht="15" customHeight="1">
      <c r="A7" s="327"/>
      <c r="B7" s="328"/>
      <c r="C7" s="305"/>
      <c r="D7" s="305"/>
      <c r="E7" s="276"/>
      <c r="F7" s="16"/>
      <c r="G7" s="146"/>
    </row>
    <row r="8" spans="1:7" ht="15" customHeight="1">
      <c r="A8" s="327"/>
      <c r="B8" s="328"/>
      <c r="C8" s="305"/>
      <c r="D8" s="305"/>
      <c r="E8" s="276"/>
      <c r="F8" s="16"/>
      <c r="G8" s="146"/>
    </row>
    <row r="9" spans="1:7" ht="16.2" customHeight="1" thickBot="1">
      <c r="A9" s="327"/>
      <c r="B9" s="328"/>
      <c r="C9" s="305"/>
      <c r="D9" s="305"/>
      <c r="E9" s="277"/>
      <c r="F9" s="16"/>
      <c r="G9" s="146"/>
    </row>
    <row r="10" spans="1:7" ht="16.2" thickBot="1">
      <c r="A10" s="329"/>
      <c r="B10" s="328"/>
      <c r="C10" s="14"/>
      <c r="D10" s="36"/>
      <c r="E10" s="36"/>
      <c r="F10" s="16"/>
      <c r="G10" s="146"/>
    </row>
    <row r="11" spans="1:7">
      <c r="A11" s="329"/>
      <c r="B11" s="328"/>
      <c r="C11" s="331">
        <v>2</v>
      </c>
      <c r="D11" s="331" t="str">
        <f>'AME Lean Sensei Questions'!I11</f>
        <v>A</v>
      </c>
      <c r="E11" s="275">
        <f>IF(Calculations!$D$11:$D$16="A+",5,IF(Calculations!$D$11:$D$16="A",4,IF(Calculations!$D$11:$D$16="B",3,IF(Calculations!$D$11:$D$16="C",2,IF(Calculations!$D$11:$D$16="D",1,IF(Calculations!$D$11:$D$16="F",0," "))))))</f>
        <v>4</v>
      </c>
      <c r="F11" s="16"/>
      <c r="G11" s="146"/>
    </row>
    <row r="12" spans="1:7">
      <c r="A12" s="329"/>
      <c r="B12" s="328"/>
      <c r="C12" s="305">
        <v>2</v>
      </c>
      <c r="D12" s="305"/>
      <c r="E12" s="276"/>
      <c r="F12" s="16"/>
      <c r="G12" s="146"/>
    </row>
    <row r="13" spans="1:7">
      <c r="A13" s="329"/>
      <c r="B13" s="328"/>
      <c r="C13" s="305"/>
      <c r="D13" s="305"/>
      <c r="E13" s="276"/>
      <c r="F13" s="16"/>
      <c r="G13" s="146"/>
    </row>
    <row r="14" spans="1:7">
      <c r="A14" s="329"/>
      <c r="B14" s="328"/>
      <c r="C14" s="305"/>
      <c r="D14" s="305"/>
      <c r="E14" s="276"/>
      <c r="F14" s="16"/>
      <c r="G14" s="146"/>
    </row>
    <row r="15" spans="1:7">
      <c r="A15" s="329"/>
      <c r="B15" s="328"/>
      <c r="C15" s="305"/>
      <c r="D15" s="305"/>
      <c r="E15" s="276"/>
      <c r="F15" s="16"/>
      <c r="G15" s="146"/>
    </row>
    <row r="16" spans="1:7" ht="16.2" thickBot="1">
      <c r="A16" s="329"/>
      <c r="B16" s="328"/>
      <c r="C16" s="306"/>
      <c r="D16" s="306"/>
      <c r="E16" s="277"/>
      <c r="F16" s="16"/>
      <c r="G16" s="146"/>
    </row>
    <row r="17" spans="1:7" ht="16.2" thickBot="1">
      <c r="A17" s="329"/>
      <c r="B17" s="328"/>
      <c r="C17" s="14"/>
      <c r="D17" s="36"/>
      <c r="E17" s="36"/>
      <c r="F17" s="16"/>
      <c r="G17" s="146"/>
    </row>
    <row r="18" spans="1:7" ht="15" customHeight="1">
      <c r="A18" s="329"/>
      <c r="B18" s="328"/>
      <c r="C18" s="304">
        <f>C11+1</f>
        <v>3</v>
      </c>
      <c r="D18" s="331" t="str">
        <f>'AME Lean Sensei Questions'!I18</f>
        <v>A</v>
      </c>
      <c r="E18" s="275">
        <f>IF(Calculations!$D$18:$D$23="A+",5,IF(Calculations!$D$18:$D$23="A",4,IF(Calculations!$D$18:$D$23="B",3,IF(Calculations!$D$18:$D$23="C",2,IF(Calculations!$D$18:$D$23="D",1,IF(Calculations!$D$18:$D$23="F",0," "))))))</f>
        <v>4</v>
      </c>
      <c r="F18" s="16"/>
      <c r="G18" s="146"/>
    </row>
    <row r="19" spans="1:7" ht="15" customHeight="1">
      <c r="A19" s="329"/>
      <c r="B19" s="328"/>
      <c r="C19" s="305"/>
      <c r="D19" s="305"/>
      <c r="E19" s="276"/>
      <c r="F19" s="16"/>
      <c r="G19" s="146"/>
    </row>
    <row r="20" spans="1:7" ht="15" customHeight="1">
      <c r="A20" s="329"/>
      <c r="B20" s="328"/>
      <c r="C20" s="305"/>
      <c r="D20" s="305"/>
      <c r="E20" s="276"/>
      <c r="F20" s="16"/>
      <c r="G20" s="146"/>
    </row>
    <row r="21" spans="1:7" ht="15" customHeight="1">
      <c r="A21" s="329"/>
      <c r="B21" s="328"/>
      <c r="C21" s="305"/>
      <c r="D21" s="305"/>
      <c r="E21" s="276"/>
      <c r="F21" s="16"/>
      <c r="G21" s="146"/>
    </row>
    <row r="22" spans="1:7" ht="15" customHeight="1">
      <c r="A22" s="329"/>
      <c r="B22" s="328"/>
      <c r="C22" s="305"/>
      <c r="D22" s="305"/>
      <c r="E22" s="276"/>
      <c r="F22" s="16"/>
      <c r="G22" s="146"/>
    </row>
    <row r="23" spans="1:7" ht="16.2" customHeight="1" thickBot="1">
      <c r="A23" s="329"/>
      <c r="B23" s="328"/>
      <c r="C23" s="306"/>
      <c r="D23" s="306"/>
      <c r="E23" s="277"/>
      <c r="F23" s="16"/>
      <c r="G23" s="146"/>
    </row>
    <row r="24" spans="1:7" ht="16.2" thickBot="1">
      <c r="A24" s="329"/>
      <c r="B24" s="328"/>
      <c r="C24" s="14"/>
      <c r="D24" s="36"/>
      <c r="E24" s="36"/>
      <c r="F24" s="16"/>
      <c r="G24" s="146"/>
    </row>
    <row r="25" spans="1:7" ht="15" customHeight="1">
      <c r="A25" s="329"/>
      <c r="B25" s="328"/>
      <c r="C25" s="304">
        <f>C18+1</f>
        <v>4</v>
      </c>
      <c r="D25" s="331" t="str">
        <f>'AME Lean Sensei Questions'!I25</f>
        <v>A</v>
      </c>
      <c r="E25" s="275">
        <f>IF(Calculations!$D$25:$D$30="A+",5,IF(Calculations!$D$25:$D$30="A",4,IF(Calculations!$D$25:$D$30="B",3,IF(Calculations!$D$25:$D$30="C",2,IF(Calculations!$D$25:$D$30="D",1,IF(Calculations!$D$25:$D$30="F",0," "))))))</f>
        <v>4</v>
      </c>
      <c r="F25" s="16"/>
      <c r="G25" s="146"/>
    </row>
    <row r="26" spans="1:7" ht="15" customHeight="1">
      <c r="A26" s="329"/>
      <c r="B26" s="328"/>
      <c r="C26" s="305"/>
      <c r="D26" s="305"/>
      <c r="E26" s="276"/>
      <c r="F26" s="16"/>
      <c r="G26" s="146"/>
    </row>
    <row r="27" spans="1:7" ht="15" customHeight="1">
      <c r="A27" s="329"/>
      <c r="B27" s="328"/>
      <c r="C27" s="305"/>
      <c r="D27" s="305"/>
      <c r="E27" s="276"/>
      <c r="F27" s="16"/>
      <c r="G27" s="146"/>
    </row>
    <row r="28" spans="1:7" ht="15" customHeight="1">
      <c r="A28" s="329"/>
      <c r="B28" s="328"/>
      <c r="C28" s="305"/>
      <c r="D28" s="305"/>
      <c r="E28" s="276"/>
      <c r="F28" s="16"/>
      <c r="G28" s="146"/>
    </row>
    <row r="29" spans="1:7" ht="15" customHeight="1">
      <c r="A29" s="329"/>
      <c r="B29" s="328"/>
      <c r="C29" s="305"/>
      <c r="D29" s="305"/>
      <c r="E29" s="276"/>
      <c r="F29" s="16"/>
      <c r="G29" s="146"/>
    </row>
    <row r="30" spans="1:7" ht="16.2" customHeight="1" thickBot="1">
      <c r="A30" s="329"/>
      <c r="B30" s="328"/>
      <c r="C30" s="306"/>
      <c r="D30" s="306"/>
      <c r="E30" s="277"/>
      <c r="F30" s="16"/>
      <c r="G30" s="147"/>
    </row>
    <row r="31" spans="1:7" ht="31.8" thickBot="1">
      <c r="A31" s="21"/>
      <c r="B31" s="12"/>
      <c r="C31" s="14"/>
      <c r="D31" s="36"/>
      <c r="E31" s="3">
        <f>SUM(E4:E30)</f>
        <v>16</v>
      </c>
      <c r="F31" s="48">
        <v>7.5</v>
      </c>
      <c r="G31" s="47">
        <f>F31*E31</f>
        <v>120</v>
      </c>
    </row>
    <row r="32" spans="1:7" ht="15" customHeight="1">
      <c r="A32" s="261" t="s">
        <v>267</v>
      </c>
      <c r="B32" s="326"/>
      <c r="C32" s="304">
        <f>C25+1</f>
        <v>5</v>
      </c>
      <c r="D32" s="331" t="str">
        <f>'AME Lean Sensei Questions'!I32</f>
        <v>A</v>
      </c>
      <c r="E32" s="275">
        <f>IF(Calculations!$D$32:$D$37="A+",5,IF(Calculations!$D$32:$D$37="A",4,IF(Calculations!$D$32:$D$37="B",3,IF(Calculations!$D$32:$D$37="C",2,IF(Calculations!$D$32:$D$37="D",1,IF(Calculations!$D$32:$D$37="F",0," "))))))</f>
        <v>4</v>
      </c>
      <c r="F32" s="16"/>
      <c r="G32" s="145"/>
    </row>
    <row r="33" spans="1:7" ht="15" customHeight="1">
      <c r="A33" s="327"/>
      <c r="B33" s="328"/>
      <c r="C33" s="305"/>
      <c r="D33" s="305"/>
      <c r="E33" s="276"/>
      <c r="F33" s="16"/>
      <c r="G33" s="146"/>
    </row>
    <row r="34" spans="1:7" ht="15" customHeight="1">
      <c r="A34" s="327"/>
      <c r="B34" s="328"/>
      <c r="C34" s="305"/>
      <c r="D34" s="305"/>
      <c r="E34" s="276"/>
      <c r="F34" s="16"/>
      <c r="G34" s="146"/>
    </row>
    <row r="35" spans="1:7" ht="15" customHeight="1">
      <c r="A35" s="327"/>
      <c r="B35" s="328"/>
      <c r="C35" s="305"/>
      <c r="D35" s="305"/>
      <c r="E35" s="276"/>
      <c r="F35" s="16"/>
      <c r="G35" s="146"/>
    </row>
    <row r="36" spans="1:7" ht="15" customHeight="1">
      <c r="A36" s="327"/>
      <c r="B36" s="328"/>
      <c r="C36" s="305"/>
      <c r="D36" s="305"/>
      <c r="E36" s="276"/>
      <c r="F36" s="16"/>
      <c r="G36" s="146"/>
    </row>
    <row r="37" spans="1:7" ht="16.2" customHeight="1" thickBot="1">
      <c r="A37" s="327"/>
      <c r="B37" s="328"/>
      <c r="C37" s="306"/>
      <c r="D37" s="306"/>
      <c r="E37" s="277"/>
      <c r="F37" s="16"/>
      <c r="G37" s="146"/>
    </row>
    <row r="38" spans="1:7" ht="16.2" thickBot="1">
      <c r="A38" s="329"/>
      <c r="B38" s="328"/>
      <c r="C38" s="14"/>
      <c r="D38" s="36"/>
      <c r="E38" s="36"/>
      <c r="F38" s="16"/>
      <c r="G38" s="146"/>
    </row>
    <row r="39" spans="1:7" ht="15" customHeight="1">
      <c r="A39" s="329"/>
      <c r="B39" s="328"/>
      <c r="C39" s="304">
        <f>C32+1</f>
        <v>6</v>
      </c>
      <c r="D39" s="331" t="str">
        <f>'AME Lean Sensei Questions'!I39</f>
        <v>A</v>
      </c>
      <c r="E39" s="275">
        <f>IF(Calculations!$D$39:$D$44="A+",5,IF(Calculations!$D$39:$D$44="A",4,IF(Calculations!$D$39:$D$44="B",3,IF(Calculations!$D$39:$D$44="C",2,IF(Calculations!$D$39:$D$44="D",1,IF(Calculations!$D$39:$D$44="F",0," "))))))</f>
        <v>4</v>
      </c>
      <c r="F39" s="16"/>
      <c r="G39" s="146"/>
    </row>
    <row r="40" spans="1:7" ht="15" customHeight="1">
      <c r="A40" s="329"/>
      <c r="B40" s="328"/>
      <c r="C40" s="305"/>
      <c r="D40" s="305"/>
      <c r="E40" s="276"/>
      <c r="F40" s="16"/>
      <c r="G40" s="146"/>
    </row>
    <row r="41" spans="1:7" ht="15" customHeight="1">
      <c r="A41" s="329"/>
      <c r="B41" s="328"/>
      <c r="C41" s="305"/>
      <c r="D41" s="305"/>
      <c r="E41" s="276"/>
      <c r="F41" s="16"/>
      <c r="G41" s="146"/>
    </row>
    <row r="42" spans="1:7" ht="15" customHeight="1">
      <c r="A42" s="329"/>
      <c r="B42" s="328"/>
      <c r="C42" s="305"/>
      <c r="D42" s="305"/>
      <c r="E42" s="276"/>
      <c r="F42" s="16"/>
      <c r="G42" s="146"/>
    </row>
    <row r="43" spans="1:7" ht="15" customHeight="1">
      <c r="A43" s="329"/>
      <c r="B43" s="328"/>
      <c r="C43" s="305"/>
      <c r="D43" s="305"/>
      <c r="E43" s="276"/>
      <c r="F43" s="16"/>
      <c r="G43" s="146"/>
    </row>
    <row r="44" spans="1:7" ht="16.2" customHeight="1" thickBot="1">
      <c r="A44" s="329"/>
      <c r="B44" s="328"/>
      <c r="C44" s="306"/>
      <c r="D44" s="306"/>
      <c r="E44" s="277"/>
      <c r="F44" s="16"/>
      <c r="G44" s="146"/>
    </row>
    <row r="45" spans="1:7" ht="16.2" thickBot="1">
      <c r="A45" s="329"/>
      <c r="B45" s="328"/>
      <c r="C45" s="14"/>
      <c r="D45" s="36"/>
      <c r="E45" s="36"/>
      <c r="F45" s="16"/>
      <c r="G45" s="146"/>
    </row>
    <row r="46" spans="1:7" ht="15" customHeight="1">
      <c r="A46" s="329"/>
      <c r="B46" s="328"/>
      <c r="C46" s="304">
        <f>C39+1</f>
        <v>7</v>
      </c>
      <c r="D46" s="331" t="str">
        <f>'AME Lean Sensei Questions'!I46</f>
        <v>A</v>
      </c>
      <c r="E46" s="275">
        <f>IF(Calculations!$D$46:$D$51="A+",5,IF(Calculations!$D$46:$D$51="A",4,IF(Calculations!$D$46:$D$51="B",3,IF(Calculations!$D$46:$D$51="C",2,IF(Calculations!$D$46:$D$51="D",1,IF(Calculations!$D$46:$D$51="F",0," "))))))</f>
        <v>4</v>
      </c>
      <c r="F46" s="16"/>
      <c r="G46" s="146"/>
    </row>
    <row r="47" spans="1:7" ht="15" customHeight="1">
      <c r="A47" s="329"/>
      <c r="B47" s="328"/>
      <c r="C47" s="305"/>
      <c r="D47" s="305"/>
      <c r="E47" s="276"/>
      <c r="F47" s="16"/>
      <c r="G47" s="146"/>
    </row>
    <row r="48" spans="1:7" ht="15" customHeight="1">
      <c r="A48" s="329"/>
      <c r="B48" s="328"/>
      <c r="C48" s="305"/>
      <c r="D48" s="305"/>
      <c r="E48" s="276"/>
      <c r="F48" s="16"/>
      <c r="G48" s="146"/>
    </row>
    <row r="49" spans="1:7" ht="15" customHeight="1">
      <c r="A49" s="329"/>
      <c r="B49" s="328"/>
      <c r="C49" s="305"/>
      <c r="D49" s="305"/>
      <c r="E49" s="276"/>
      <c r="F49" s="16"/>
      <c r="G49" s="146"/>
    </row>
    <row r="50" spans="1:7" ht="15" customHeight="1">
      <c r="A50" s="329"/>
      <c r="B50" s="328"/>
      <c r="C50" s="305"/>
      <c r="D50" s="305"/>
      <c r="E50" s="276"/>
      <c r="F50" s="16"/>
      <c r="G50" s="146"/>
    </row>
    <row r="51" spans="1:7" ht="16.2" customHeight="1" thickBot="1">
      <c r="A51" s="329"/>
      <c r="B51" s="328"/>
      <c r="C51" s="306"/>
      <c r="D51" s="306"/>
      <c r="E51" s="277"/>
      <c r="F51" s="16"/>
      <c r="G51" s="146"/>
    </row>
    <row r="52" spans="1:7" ht="16.2" thickBot="1">
      <c r="A52" s="329"/>
      <c r="B52" s="328"/>
      <c r="C52" s="13"/>
      <c r="D52" s="32"/>
      <c r="E52" s="32"/>
      <c r="F52" s="16"/>
      <c r="G52" s="146"/>
    </row>
    <row r="53" spans="1:7" ht="15" customHeight="1">
      <c r="A53" s="329"/>
      <c r="B53" s="328"/>
      <c r="C53" s="304">
        <f>C46+1</f>
        <v>8</v>
      </c>
      <c r="D53" s="331" t="str">
        <f>'AME Lean Sensei Questions'!I53</f>
        <v>A</v>
      </c>
      <c r="E53" s="275">
        <f>IF(Calculations!$D$53:$D$58="A+",5,IF(Calculations!$D$53:$D$58="A",4,IF(Calculations!$D$53:$D$58="B",3,IF(Calculations!$D$53:$D$58="C",2,IF(Calculations!$D$53:$D$58="D",1,IF(Calculations!$D$53:$D$58="F",0," "))))))</f>
        <v>4</v>
      </c>
      <c r="F53" s="16"/>
      <c r="G53" s="146"/>
    </row>
    <row r="54" spans="1:7" ht="15" customHeight="1">
      <c r="A54" s="329"/>
      <c r="B54" s="328"/>
      <c r="C54" s="305"/>
      <c r="D54" s="305"/>
      <c r="E54" s="276"/>
      <c r="F54" s="16"/>
      <c r="G54" s="146"/>
    </row>
    <row r="55" spans="1:7" ht="15" customHeight="1">
      <c r="A55" s="329"/>
      <c r="B55" s="328"/>
      <c r="C55" s="305"/>
      <c r="D55" s="305"/>
      <c r="E55" s="276"/>
      <c r="F55" s="16"/>
      <c r="G55" s="146"/>
    </row>
    <row r="56" spans="1:7" ht="15" customHeight="1">
      <c r="A56" s="329"/>
      <c r="B56" s="328"/>
      <c r="C56" s="305"/>
      <c r="D56" s="305"/>
      <c r="E56" s="276"/>
      <c r="F56" s="16"/>
      <c r="G56" s="146"/>
    </row>
    <row r="57" spans="1:7" ht="15" customHeight="1">
      <c r="A57" s="329"/>
      <c r="B57" s="328"/>
      <c r="C57" s="305"/>
      <c r="D57" s="305"/>
      <c r="E57" s="276"/>
      <c r="F57" s="16"/>
      <c r="G57" s="146"/>
    </row>
    <row r="58" spans="1:7" ht="16.2" customHeight="1" thickBot="1">
      <c r="A58" s="329"/>
      <c r="B58" s="328"/>
      <c r="C58" s="306"/>
      <c r="D58" s="306"/>
      <c r="E58" s="277"/>
      <c r="F58" s="16"/>
      <c r="G58" s="146"/>
    </row>
    <row r="59" spans="1:7" ht="16.2" thickBot="1">
      <c r="A59" s="329"/>
      <c r="B59" s="328"/>
      <c r="C59" s="13"/>
      <c r="D59" s="32"/>
      <c r="E59" s="32"/>
      <c r="F59" s="16"/>
      <c r="G59" s="146"/>
    </row>
    <row r="60" spans="1:7" ht="15" customHeight="1">
      <c r="A60" s="339"/>
      <c r="B60" s="340"/>
      <c r="C60" s="304">
        <f>C53+1</f>
        <v>9</v>
      </c>
      <c r="D60" s="331" t="str">
        <f>'AME Lean Sensei Questions'!I60</f>
        <v>A</v>
      </c>
      <c r="E60" s="275">
        <f>IF(Calculations!$D$60:$D$65="A+",5,IF(Calculations!$D$60:$D$65="A",4,IF(Calculations!$D$60:$D$65="B",3,IF(Calculations!$D$60:$D$65="C",2,IF(Calculations!$D$60:$D$65="D",1,IF(Calculations!$D$60:$D$65="F",0," "))))))</f>
        <v>4</v>
      </c>
      <c r="F60" s="16"/>
      <c r="G60" s="146"/>
    </row>
    <row r="61" spans="1:7" ht="15" customHeight="1">
      <c r="A61" s="339"/>
      <c r="B61" s="340"/>
      <c r="C61" s="305"/>
      <c r="D61" s="305"/>
      <c r="E61" s="276"/>
      <c r="F61" s="16"/>
      <c r="G61" s="146"/>
    </row>
    <row r="62" spans="1:7" ht="15" customHeight="1">
      <c r="A62" s="339"/>
      <c r="B62" s="340"/>
      <c r="C62" s="305"/>
      <c r="D62" s="305"/>
      <c r="E62" s="276"/>
      <c r="F62" s="16"/>
      <c r="G62" s="146"/>
    </row>
    <row r="63" spans="1:7" ht="15" customHeight="1">
      <c r="A63" s="339"/>
      <c r="B63" s="340"/>
      <c r="C63" s="305"/>
      <c r="D63" s="305"/>
      <c r="E63" s="276"/>
      <c r="F63" s="16"/>
      <c r="G63" s="146"/>
    </row>
    <row r="64" spans="1:7" ht="15" customHeight="1">
      <c r="A64" s="339"/>
      <c r="B64" s="340"/>
      <c r="C64" s="305"/>
      <c r="D64" s="305"/>
      <c r="E64" s="276"/>
      <c r="F64" s="16"/>
      <c r="G64" s="146"/>
    </row>
    <row r="65" spans="1:7" ht="16.2" customHeight="1" thickBot="1">
      <c r="A65" s="339"/>
      <c r="B65" s="340"/>
      <c r="C65" s="306"/>
      <c r="D65" s="306"/>
      <c r="E65" s="277"/>
      <c r="F65" s="16"/>
      <c r="G65" s="147"/>
    </row>
    <row r="66" spans="1:7" ht="31.8" thickBot="1">
      <c r="A66" s="21"/>
      <c r="B66" s="12"/>
      <c r="C66" s="13"/>
      <c r="D66" s="32"/>
      <c r="E66" s="3">
        <f>SUM(E32:E65)</f>
        <v>20</v>
      </c>
      <c r="F66" s="48">
        <v>6</v>
      </c>
      <c r="G66" s="47">
        <f>F66*E66</f>
        <v>120</v>
      </c>
    </row>
    <row r="67" spans="1:7" ht="15" customHeight="1">
      <c r="A67" s="261" t="s">
        <v>410</v>
      </c>
      <c r="B67" s="262"/>
      <c r="C67" s="304">
        <f>C60+1</f>
        <v>10</v>
      </c>
      <c r="D67" s="331" t="str">
        <f>'AME Lean Sensei Questions'!I67</f>
        <v>A</v>
      </c>
      <c r="E67" s="275">
        <f>IF(Calculations!$D$67:$D$72="A+",5,IF(Calculations!$D$67:$D$72="A",4,IF(Calculations!$D$67:$D$72="B",3,IF(Calculations!$D$67:$D$72="C",2,IF(Calculations!$D$67:$D$72="D",1,IF(Calculations!$D$67:$D$72="F",0," "))))))</f>
        <v>4</v>
      </c>
      <c r="F67" s="16"/>
      <c r="G67" s="145"/>
    </row>
    <row r="68" spans="1:7" ht="15" customHeight="1">
      <c r="A68" s="263"/>
      <c r="B68" s="264"/>
      <c r="C68" s="305"/>
      <c r="D68" s="305"/>
      <c r="E68" s="276"/>
      <c r="F68" s="16"/>
      <c r="G68" s="146"/>
    </row>
    <row r="69" spans="1:7" ht="15" customHeight="1">
      <c r="A69" s="263"/>
      <c r="B69" s="264"/>
      <c r="C69" s="305"/>
      <c r="D69" s="305"/>
      <c r="E69" s="276"/>
      <c r="F69" s="16"/>
      <c r="G69" s="146"/>
    </row>
    <row r="70" spans="1:7" ht="15" customHeight="1">
      <c r="A70" s="263"/>
      <c r="B70" s="264"/>
      <c r="C70" s="305"/>
      <c r="D70" s="305"/>
      <c r="E70" s="276"/>
      <c r="F70" s="16"/>
      <c r="G70" s="146"/>
    </row>
    <row r="71" spans="1:7" ht="15" customHeight="1">
      <c r="A71" s="263"/>
      <c r="B71" s="264"/>
      <c r="C71" s="305"/>
      <c r="D71" s="305"/>
      <c r="E71" s="276"/>
      <c r="F71" s="16"/>
      <c r="G71" s="146"/>
    </row>
    <row r="72" spans="1:7" ht="16.2" customHeight="1" thickBot="1">
      <c r="A72" s="263"/>
      <c r="B72" s="264"/>
      <c r="C72" s="306"/>
      <c r="D72" s="306"/>
      <c r="E72" s="277"/>
      <c r="F72" s="16"/>
      <c r="G72" s="146"/>
    </row>
    <row r="73" spans="1:7" ht="16.2" thickBot="1">
      <c r="A73" s="263"/>
      <c r="B73" s="264"/>
      <c r="C73" s="13"/>
      <c r="D73" s="32"/>
      <c r="E73" s="32"/>
      <c r="F73" s="16"/>
      <c r="G73" s="146"/>
    </row>
    <row r="74" spans="1:7" ht="15" customHeight="1">
      <c r="A74" s="263"/>
      <c r="B74" s="264"/>
      <c r="C74" s="304">
        <f>C67+1</f>
        <v>11</v>
      </c>
      <c r="D74" s="331" t="str">
        <f>'AME Lean Sensei Questions'!I74</f>
        <v>A</v>
      </c>
      <c r="E74" s="275">
        <f>IF(Calculations!$D$74:$D$79="A+",5,IF(Calculations!$D$74:$D$79="A",4,IF(Calculations!$D$74:$D$79="B",3,IF(Calculations!$D$74:$D$79="C",2,IF(Calculations!$D$74:$D$79="D",1,IF(Calculations!$D$74:$D$79="F",0," "))))))</f>
        <v>4</v>
      </c>
      <c r="F74" s="16"/>
      <c r="G74" s="146"/>
    </row>
    <row r="75" spans="1:7" ht="15" customHeight="1">
      <c r="A75" s="263"/>
      <c r="B75" s="264"/>
      <c r="C75" s="305"/>
      <c r="D75" s="305"/>
      <c r="E75" s="276"/>
      <c r="F75" s="16"/>
      <c r="G75" s="146"/>
    </row>
    <row r="76" spans="1:7" ht="15" customHeight="1">
      <c r="A76" s="263"/>
      <c r="B76" s="264"/>
      <c r="C76" s="305"/>
      <c r="D76" s="305"/>
      <c r="E76" s="276"/>
      <c r="F76" s="16"/>
      <c r="G76" s="146"/>
    </row>
    <row r="77" spans="1:7" ht="15" customHeight="1">
      <c r="A77" s="263"/>
      <c r="B77" s="264"/>
      <c r="C77" s="305"/>
      <c r="D77" s="305"/>
      <c r="E77" s="276"/>
      <c r="F77" s="16"/>
      <c r="G77" s="146"/>
    </row>
    <row r="78" spans="1:7" ht="15" customHeight="1">
      <c r="A78" s="263"/>
      <c r="B78" s="264"/>
      <c r="C78" s="305"/>
      <c r="D78" s="305"/>
      <c r="E78" s="276"/>
      <c r="F78" s="16"/>
      <c r="G78" s="146"/>
    </row>
    <row r="79" spans="1:7" ht="16.2" customHeight="1" thickBot="1">
      <c r="A79" s="263"/>
      <c r="B79" s="264"/>
      <c r="C79" s="306"/>
      <c r="D79" s="306"/>
      <c r="E79" s="277"/>
      <c r="F79" s="16"/>
      <c r="G79" s="146"/>
    </row>
    <row r="80" spans="1:7" ht="16.2" thickBot="1">
      <c r="A80" s="263"/>
      <c r="B80" s="264"/>
      <c r="C80" s="13"/>
      <c r="D80" s="32"/>
      <c r="E80" s="32"/>
      <c r="F80" s="16"/>
      <c r="G80" s="146"/>
    </row>
    <row r="81" spans="1:7" ht="15" customHeight="1">
      <c r="A81" s="263"/>
      <c r="B81" s="264"/>
      <c r="C81" s="304">
        <f>C74+1</f>
        <v>12</v>
      </c>
      <c r="D81" s="331" t="str">
        <f>'AME Lean Sensei Questions'!I81</f>
        <v>A</v>
      </c>
      <c r="E81" s="275">
        <f>IF(Calculations!$D$81:$D$86="A+",5,IF(Calculations!$D$81:$D$86="A",4,IF(Calculations!$D$81:$D$86="B",3,IF(Calculations!$D$81:$D$86="C",2,IF(Calculations!$D$81:$D$86="D",1,IF(Calculations!$D$81:$D$86="F",0," "))))))</f>
        <v>4</v>
      </c>
      <c r="F81" s="16"/>
      <c r="G81" s="146"/>
    </row>
    <row r="82" spans="1:7" ht="15" customHeight="1">
      <c r="A82" s="263"/>
      <c r="B82" s="264"/>
      <c r="C82" s="305"/>
      <c r="D82" s="305"/>
      <c r="E82" s="276"/>
      <c r="F82" s="16"/>
      <c r="G82" s="146"/>
    </row>
    <row r="83" spans="1:7" ht="15" customHeight="1">
      <c r="A83" s="263"/>
      <c r="B83" s="264"/>
      <c r="C83" s="305"/>
      <c r="D83" s="305"/>
      <c r="E83" s="276"/>
      <c r="F83" s="16"/>
      <c r="G83" s="146"/>
    </row>
    <row r="84" spans="1:7" ht="15" customHeight="1">
      <c r="A84" s="263"/>
      <c r="B84" s="264"/>
      <c r="C84" s="305"/>
      <c r="D84" s="305"/>
      <c r="E84" s="276"/>
      <c r="F84" s="16"/>
      <c r="G84" s="146"/>
    </row>
    <row r="85" spans="1:7" ht="15" customHeight="1">
      <c r="A85" s="263"/>
      <c r="B85" s="264"/>
      <c r="C85" s="305"/>
      <c r="D85" s="305"/>
      <c r="E85" s="276"/>
      <c r="F85" s="16"/>
      <c r="G85" s="146"/>
    </row>
    <row r="86" spans="1:7" ht="16.2" customHeight="1" thickBot="1">
      <c r="A86" s="263"/>
      <c r="B86" s="264"/>
      <c r="C86" s="306"/>
      <c r="D86" s="306"/>
      <c r="E86" s="277"/>
      <c r="F86" s="16"/>
      <c r="G86" s="147"/>
    </row>
    <row r="87" spans="1:7" ht="31.8" thickBot="1">
      <c r="A87" s="21"/>
      <c r="B87" s="12"/>
      <c r="C87" s="13"/>
      <c r="D87" s="32"/>
      <c r="E87" s="3">
        <f>SUM(E67:E86)</f>
        <v>12</v>
      </c>
      <c r="F87" s="48">
        <v>3.3334999999999999</v>
      </c>
      <c r="G87" s="47">
        <f>E87*F87</f>
        <v>40.001999999999995</v>
      </c>
    </row>
    <row r="88" spans="1:7" ht="15" customHeight="1">
      <c r="A88" s="272" t="s">
        <v>560</v>
      </c>
      <c r="B88" s="338" t="s">
        <v>596</v>
      </c>
      <c r="C88" s="304">
        <f>C81+1</f>
        <v>13</v>
      </c>
      <c r="D88" s="331" t="str">
        <f>'AME Lean Sensei Questions'!I88</f>
        <v>A</v>
      </c>
      <c r="E88" s="275">
        <f>IF(Calculations!$D$88:$D$93="A+",5,IF(Calculations!$D$88:$D$93="A",4,IF(Calculations!$D$88:$D$93="B",3,IF(Calculations!$D$88:$D$93="C",2,IF(Calculations!$D$88:$D$93="D",1,IF(Calculations!$D$88:$D$93="F",0," "))))))</f>
        <v>4</v>
      </c>
      <c r="F88" s="16"/>
      <c r="G88" s="145"/>
    </row>
    <row r="89" spans="1:7" ht="15" customHeight="1">
      <c r="A89" s="323"/>
      <c r="B89" s="290"/>
      <c r="C89" s="305"/>
      <c r="D89" s="305"/>
      <c r="E89" s="276"/>
      <c r="F89" s="16"/>
      <c r="G89" s="146"/>
    </row>
    <row r="90" spans="1:7" ht="15" customHeight="1">
      <c r="A90" s="323"/>
      <c r="B90" s="290"/>
      <c r="C90" s="305"/>
      <c r="D90" s="305"/>
      <c r="E90" s="276"/>
      <c r="F90" s="16"/>
      <c r="G90" s="146"/>
    </row>
    <row r="91" spans="1:7" ht="15" customHeight="1">
      <c r="A91" s="323"/>
      <c r="B91" s="290"/>
      <c r="C91" s="305"/>
      <c r="D91" s="305"/>
      <c r="E91" s="276"/>
      <c r="F91" s="16"/>
      <c r="G91" s="146"/>
    </row>
    <row r="92" spans="1:7" ht="15" customHeight="1">
      <c r="A92" s="323"/>
      <c r="B92" s="290"/>
      <c r="C92" s="305"/>
      <c r="D92" s="305"/>
      <c r="E92" s="276"/>
      <c r="F92" s="16"/>
      <c r="G92" s="146"/>
    </row>
    <row r="93" spans="1:7" ht="16.2" customHeight="1" thickBot="1">
      <c r="A93" s="323"/>
      <c r="B93" s="290"/>
      <c r="C93" s="306"/>
      <c r="D93" s="306"/>
      <c r="E93" s="277"/>
      <c r="F93" s="16"/>
      <c r="G93" s="146"/>
    </row>
    <row r="94" spans="1:7" ht="16.2" thickBot="1">
      <c r="A94" s="323"/>
      <c r="B94" s="290"/>
      <c r="C94" s="13"/>
      <c r="D94" s="32"/>
      <c r="E94" s="32"/>
      <c r="F94" s="16"/>
      <c r="G94" s="146"/>
    </row>
    <row r="95" spans="1:7" ht="15" customHeight="1">
      <c r="A95" s="323"/>
      <c r="B95" s="290"/>
      <c r="C95" s="304">
        <f>C88+1</f>
        <v>14</v>
      </c>
      <c r="D95" s="331" t="str">
        <f>'AME Lean Sensei Questions'!I95</f>
        <v>A</v>
      </c>
      <c r="E95" s="275">
        <f>IF(Calculations!$D$95:$D$100="A+",5,IF(Calculations!$D$95:$D$100="A",4,IF(Calculations!$D$95:$D$100="B",3,IF(Calculations!$D$95:$D$100="C",2,IF(Calculations!$D$95:$D$100="D",1,IF(Calculations!$D$95:$D$100="F",0," "))))))</f>
        <v>4</v>
      </c>
      <c r="F95" s="16"/>
      <c r="G95" s="146"/>
    </row>
    <row r="96" spans="1:7" ht="15" customHeight="1">
      <c r="A96" s="323"/>
      <c r="B96" s="290"/>
      <c r="C96" s="305"/>
      <c r="D96" s="305"/>
      <c r="E96" s="276"/>
      <c r="F96" s="16"/>
      <c r="G96" s="146"/>
    </row>
    <row r="97" spans="1:7" ht="15" customHeight="1">
      <c r="A97" s="323"/>
      <c r="B97" s="290"/>
      <c r="C97" s="305"/>
      <c r="D97" s="305"/>
      <c r="E97" s="276"/>
      <c r="F97" s="16"/>
      <c r="G97" s="146"/>
    </row>
    <row r="98" spans="1:7" ht="15" customHeight="1">
      <c r="A98" s="323"/>
      <c r="B98" s="290"/>
      <c r="C98" s="305"/>
      <c r="D98" s="305"/>
      <c r="E98" s="276"/>
      <c r="F98" s="16"/>
      <c r="G98" s="146"/>
    </row>
    <row r="99" spans="1:7" ht="15" customHeight="1">
      <c r="A99" s="323"/>
      <c r="B99" s="290"/>
      <c r="C99" s="305"/>
      <c r="D99" s="305"/>
      <c r="E99" s="276"/>
      <c r="F99" s="16"/>
      <c r="G99" s="146"/>
    </row>
    <row r="100" spans="1:7" ht="16.2" customHeight="1" thickBot="1">
      <c r="A100" s="323"/>
      <c r="B100" s="290"/>
      <c r="C100" s="306"/>
      <c r="D100" s="306"/>
      <c r="E100" s="277"/>
      <c r="F100" s="16"/>
      <c r="G100" s="146"/>
    </row>
    <row r="101" spans="1:7" ht="16.2" thickBot="1">
      <c r="A101" s="323"/>
      <c r="B101" s="290"/>
      <c r="C101" s="13"/>
      <c r="D101" s="32"/>
      <c r="E101" s="32"/>
      <c r="F101" s="16"/>
      <c r="G101" s="146"/>
    </row>
    <row r="102" spans="1:7" ht="15" customHeight="1">
      <c r="A102" s="323"/>
      <c r="B102" s="290"/>
      <c r="C102" s="304">
        <f>C95+1</f>
        <v>15</v>
      </c>
      <c r="D102" s="331" t="str">
        <f>'AME Lean Sensei Questions'!I102</f>
        <v>A</v>
      </c>
      <c r="E102" s="275">
        <f>IF(Calculations!$D$102:$D$107="A+",5,IF(Calculations!$D$102:$D$107="A",4,IF(Calculations!$D$102:$D$107="B",3,IF(Calculations!$D$102:$D$107="C",2,IF(Calculations!$D$102:$D$107="D",1,IF(Calculations!$D$102:$D$107="F",0," "))))))</f>
        <v>4</v>
      </c>
      <c r="F102" s="16"/>
      <c r="G102" s="146"/>
    </row>
    <row r="103" spans="1:7" ht="15" customHeight="1">
      <c r="A103" s="323"/>
      <c r="B103" s="290"/>
      <c r="C103" s="305"/>
      <c r="D103" s="305"/>
      <c r="E103" s="276"/>
      <c r="F103" s="16"/>
      <c r="G103" s="146"/>
    </row>
    <row r="104" spans="1:7" ht="15" customHeight="1">
      <c r="A104" s="323"/>
      <c r="B104" s="290"/>
      <c r="C104" s="305"/>
      <c r="D104" s="305"/>
      <c r="E104" s="276"/>
      <c r="F104" s="16"/>
      <c r="G104" s="146"/>
    </row>
    <row r="105" spans="1:7" ht="15" customHeight="1">
      <c r="A105" s="323"/>
      <c r="B105" s="290"/>
      <c r="C105" s="305"/>
      <c r="D105" s="305"/>
      <c r="E105" s="276"/>
      <c r="F105" s="16"/>
      <c r="G105" s="146"/>
    </row>
    <row r="106" spans="1:7" ht="15" customHeight="1">
      <c r="A106" s="323"/>
      <c r="B106" s="290"/>
      <c r="C106" s="305"/>
      <c r="D106" s="305"/>
      <c r="E106" s="276"/>
      <c r="F106" s="16"/>
      <c r="G106" s="146"/>
    </row>
    <row r="107" spans="1:7" ht="16.2" customHeight="1" thickBot="1">
      <c r="A107" s="323"/>
      <c r="B107" s="290"/>
      <c r="C107" s="306"/>
      <c r="D107" s="306"/>
      <c r="E107" s="277"/>
      <c r="F107" s="16"/>
      <c r="G107" s="146"/>
    </row>
    <row r="108" spans="1:7" ht="16.2" thickBot="1">
      <c r="A108" s="323"/>
      <c r="B108" s="290"/>
      <c r="C108" s="13"/>
      <c r="D108" s="32"/>
      <c r="E108" s="32"/>
      <c r="F108" s="16"/>
      <c r="G108" s="146"/>
    </row>
    <row r="109" spans="1:7" ht="15" customHeight="1">
      <c r="A109" s="323"/>
      <c r="B109" s="290"/>
      <c r="C109" s="304">
        <f>C102+1</f>
        <v>16</v>
      </c>
      <c r="D109" s="331" t="str">
        <f>'AME Lean Sensei Questions'!I109</f>
        <v>A</v>
      </c>
      <c r="E109" s="275">
        <f>IF(Calculations!$D$109:$D$114="A+",5,IF(Calculations!$D$109:$D$114="A",4,IF(Calculations!$D$109:$D$114="B",3,IF(Calculations!$D$109:$D$114="C",2,IF(Calculations!$D$109:$D$114="D",1,IF(Calculations!$D$109:$D$114="F",0," "))))))</f>
        <v>4</v>
      </c>
      <c r="F109" s="16"/>
      <c r="G109" s="146"/>
    </row>
    <row r="110" spans="1:7" ht="15" customHeight="1">
      <c r="A110" s="323"/>
      <c r="B110" s="290"/>
      <c r="C110" s="305"/>
      <c r="D110" s="305"/>
      <c r="E110" s="276"/>
      <c r="F110" s="16"/>
      <c r="G110" s="146"/>
    </row>
    <row r="111" spans="1:7" ht="15" customHeight="1">
      <c r="A111" s="323"/>
      <c r="B111" s="290"/>
      <c r="C111" s="305"/>
      <c r="D111" s="305"/>
      <c r="E111" s="276"/>
      <c r="F111" s="16"/>
      <c r="G111" s="146"/>
    </row>
    <row r="112" spans="1:7" ht="15" customHeight="1">
      <c r="A112" s="323"/>
      <c r="B112" s="290"/>
      <c r="C112" s="305"/>
      <c r="D112" s="305"/>
      <c r="E112" s="276"/>
      <c r="F112" s="16"/>
      <c r="G112" s="146"/>
    </row>
    <row r="113" spans="1:7" ht="15" customHeight="1">
      <c r="A113" s="323"/>
      <c r="B113" s="290"/>
      <c r="C113" s="305"/>
      <c r="D113" s="305"/>
      <c r="E113" s="276"/>
      <c r="F113" s="16"/>
      <c r="G113" s="146"/>
    </row>
    <row r="114" spans="1:7" ht="16.2" customHeight="1" thickBot="1">
      <c r="A114" s="323"/>
      <c r="B114" s="290"/>
      <c r="C114" s="306"/>
      <c r="D114" s="306"/>
      <c r="E114" s="277"/>
      <c r="F114" s="16"/>
      <c r="G114" s="146"/>
    </row>
    <row r="115" spans="1:7" ht="16.2" thickBot="1">
      <c r="A115" s="323"/>
      <c r="B115" s="290"/>
      <c r="C115" s="13"/>
      <c r="D115" s="32"/>
      <c r="E115" s="32"/>
      <c r="F115" s="16"/>
      <c r="G115" s="146"/>
    </row>
    <row r="116" spans="1:7" ht="15" customHeight="1">
      <c r="A116" s="323"/>
      <c r="B116" s="290"/>
      <c r="C116" s="304">
        <f>C109+1</f>
        <v>17</v>
      </c>
      <c r="D116" s="331" t="str">
        <f>'AME Lean Sensei Questions'!I116</f>
        <v>A</v>
      </c>
      <c r="E116" s="275">
        <f>IF(Calculations!$D$116:$D$121="A+",5,IF(Calculations!$D$116:$D$121="A",4,IF(Calculations!$D$116:$D$121="B",3,IF(Calculations!$D$116:$D$121="C",2,IF(Calculations!$D$116:$D$121="D",1,IF(Calculations!$D$116:$D$121="F",0," "))))))</f>
        <v>4</v>
      </c>
      <c r="F116" s="16"/>
      <c r="G116" s="146"/>
    </row>
    <row r="117" spans="1:7" ht="15" customHeight="1">
      <c r="A117" s="323"/>
      <c r="B117" s="290"/>
      <c r="C117" s="305"/>
      <c r="D117" s="305"/>
      <c r="E117" s="276"/>
      <c r="F117" s="16"/>
      <c r="G117" s="146"/>
    </row>
    <row r="118" spans="1:7" ht="15" customHeight="1">
      <c r="A118" s="323"/>
      <c r="B118" s="290"/>
      <c r="C118" s="305"/>
      <c r="D118" s="305"/>
      <c r="E118" s="276"/>
      <c r="F118" s="16"/>
      <c r="G118" s="146"/>
    </row>
    <row r="119" spans="1:7" ht="15" customHeight="1">
      <c r="A119" s="323"/>
      <c r="B119" s="290"/>
      <c r="C119" s="305"/>
      <c r="D119" s="305"/>
      <c r="E119" s="276"/>
      <c r="F119" s="16"/>
      <c r="G119" s="146"/>
    </row>
    <row r="120" spans="1:7" ht="15" customHeight="1">
      <c r="A120" s="323"/>
      <c r="B120" s="290"/>
      <c r="C120" s="305"/>
      <c r="D120" s="305"/>
      <c r="E120" s="276"/>
      <c r="F120" s="16"/>
      <c r="G120" s="146"/>
    </row>
    <row r="121" spans="1:7" ht="16.2" customHeight="1" thickBot="1">
      <c r="A121" s="323"/>
      <c r="B121" s="290"/>
      <c r="C121" s="306"/>
      <c r="D121" s="306"/>
      <c r="E121" s="277"/>
      <c r="F121" s="16"/>
      <c r="G121" s="146"/>
    </row>
    <row r="122" spans="1:7" ht="16.2" thickBot="1">
      <c r="A122" s="323"/>
      <c r="B122" s="290"/>
      <c r="C122" s="13"/>
      <c r="D122" s="32"/>
      <c r="E122" s="32"/>
      <c r="F122" s="16"/>
      <c r="G122" s="146"/>
    </row>
    <row r="123" spans="1:7" ht="15" customHeight="1">
      <c r="A123" s="323"/>
      <c r="B123" s="290"/>
      <c r="C123" s="304">
        <f>C116+1</f>
        <v>18</v>
      </c>
      <c r="D123" s="331" t="str">
        <f>'AME Lean Sensei Questions'!I123</f>
        <v>A</v>
      </c>
      <c r="E123" s="275">
        <f>IF(Calculations!$D$123:$D$128="A+",5,IF(Calculations!$D$123:$D$128="A",4,IF(Calculations!$D$123:$D$128="B",3,IF(Calculations!$D$123:$D$128="C",2,IF(Calculations!$D$123:$D$128="D",1,IF(Calculations!$D$123:$D$128="F",0," "))))))</f>
        <v>4</v>
      </c>
      <c r="F123" s="16"/>
      <c r="G123" s="146"/>
    </row>
    <row r="124" spans="1:7" ht="15" customHeight="1">
      <c r="A124" s="323"/>
      <c r="B124" s="290"/>
      <c r="C124" s="305"/>
      <c r="D124" s="305"/>
      <c r="E124" s="276"/>
      <c r="F124" s="16"/>
      <c r="G124" s="146"/>
    </row>
    <row r="125" spans="1:7" ht="15" customHeight="1">
      <c r="A125" s="323"/>
      <c r="B125" s="290"/>
      <c r="C125" s="305"/>
      <c r="D125" s="305"/>
      <c r="E125" s="276"/>
      <c r="F125" s="16"/>
      <c r="G125" s="146"/>
    </row>
    <row r="126" spans="1:7" ht="15" customHeight="1">
      <c r="A126" s="323"/>
      <c r="B126" s="290"/>
      <c r="C126" s="305"/>
      <c r="D126" s="305"/>
      <c r="E126" s="276"/>
      <c r="F126" s="16"/>
      <c r="G126" s="146"/>
    </row>
    <row r="127" spans="1:7" ht="15" customHeight="1">
      <c r="A127" s="323"/>
      <c r="B127" s="290"/>
      <c r="C127" s="305"/>
      <c r="D127" s="305"/>
      <c r="E127" s="276"/>
      <c r="F127" s="16"/>
      <c r="G127" s="146"/>
    </row>
    <row r="128" spans="1:7" ht="16.2" customHeight="1" thickBot="1">
      <c r="A128" s="323"/>
      <c r="B128" s="290"/>
      <c r="C128" s="306"/>
      <c r="D128" s="306"/>
      <c r="E128" s="277"/>
      <c r="F128" s="16"/>
      <c r="G128" s="146"/>
    </row>
    <row r="129" spans="1:7" ht="16.2" thickBot="1">
      <c r="A129" s="323"/>
      <c r="B129" s="22"/>
      <c r="C129" s="13"/>
      <c r="D129" s="32"/>
      <c r="E129" s="32"/>
      <c r="F129" s="16"/>
      <c r="G129" s="146"/>
    </row>
    <row r="130" spans="1:7" ht="15" customHeight="1">
      <c r="A130" s="323"/>
      <c r="B130" s="384" t="s">
        <v>597</v>
      </c>
      <c r="C130" s="304">
        <f>C123+1</f>
        <v>19</v>
      </c>
      <c r="D130" s="331" t="str">
        <f>'AME Lean Sensei Questions'!I130</f>
        <v>A</v>
      </c>
      <c r="E130" s="275">
        <f>IF(Calculations!$D$130:$D$135="A+",5,IF(Calculations!$D$130:$D$135="A",4,IF(Calculations!$D$130:$D$135="B",3,IF(Calculations!$D$130:$D$135="C",2,IF(Calculations!$D$130:$D$135="D",1,IF(Calculations!$D$130:$D$135="F",0," "))))))</f>
        <v>4</v>
      </c>
      <c r="F130" s="16"/>
      <c r="G130" s="146"/>
    </row>
    <row r="131" spans="1:7" ht="15" customHeight="1">
      <c r="A131" s="323"/>
      <c r="B131" s="290"/>
      <c r="C131" s="305"/>
      <c r="D131" s="305"/>
      <c r="E131" s="276"/>
      <c r="F131" s="16"/>
      <c r="G131" s="146"/>
    </row>
    <row r="132" spans="1:7" ht="15" customHeight="1">
      <c r="A132" s="323"/>
      <c r="B132" s="290"/>
      <c r="C132" s="305"/>
      <c r="D132" s="305"/>
      <c r="E132" s="276"/>
      <c r="F132" s="16"/>
      <c r="G132" s="146"/>
    </row>
    <row r="133" spans="1:7" ht="15" customHeight="1">
      <c r="A133" s="323"/>
      <c r="B133" s="290"/>
      <c r="C133" s="305"/>
      <c r="D133" s="305"/>
      <c r="E133" s="276"/>
      <c r="F133" s="16"/>
      <c r="G133" s="146"/>
    </row>
    <row r="134" spans="1:7" ht="15" customHeight="1">
      <c r="A134" s="323"/>
      <c r="B134" s="290"/>
      <c r="C134" s="305"/>
      <c r="D134" s="305"/>
      <c r="E134" s="276"/>
      <c r="F134" s="16"/>
      <c r="G134" s="146"/>
    </row>
    <row r="135" spans="1:7" ht="16.2" customHeight="1" thickBot="1">
      <c r="A135" s="323"/>
      <c r="B135" s="290"/>
      <c r="C135" s="306"/>
      <c r="D135" s="306"/>
      <c r="E135" s="277"/>
      <c r="F135" s="16"/>
      <c r="G135" s="146"/>
    </row>
    <row r="136" spans="1:7" ht="16.2" thickBot="1">
      <c r="A136" s="323"/>
      <c r="B136" s="290"/>
      <c r="C136" s="13"/>
      <c r="D136" s="32"/>
      <c r="E136" s="32"/>
      <c r="F136" s="16"/>
      <c r="G136" s="146"/>
    </row>
    <row r="137" spans="1:7" ht="15" customHeight="1">
      <c r="A137" s="323"/>
      <c r="B137" s="290"/>
      <c r="C137" s="304">
        <f>C130+1</f>
        <v>20</v>
      </c>
      <c r="D137" s="331" t="str">
        <f>'AME Lean Sensei Questions'!I137</f>
        <v>A</v>
      </c>
      <c r="E137" s="275">
        <f>IF(Calculations!$D$137:$D$142="A+",5,IF(Calculations!$D$137:$D$142="A",4,IF(Calculations!$D$137:$D$142="B",3,IF(Calculations!$D$137:$D$142="C",2,IF(Calculations!$D$137:$D$142="D",1,IF(Calculations!$D$137:$D$142="F",0," "))))))</f>
        <v>4</v>
      </c>
      <c r="F137" s="16"/>
      <c r="G137" s="146"/>
    </row>
    <row r="138" spans="1:7" ht="15" customHeight="1">
      <c r="A138" s="323"/>
      <c r="B138" s="290"/>
      <c r="C138" s="305"/>
      <c r="D138" s="305"/>
      <c r="E138" s="276"/>
      <c r="F138" s="16"/>
      <c r="G138" s="146"/>
    </row>
    <row r="139" spans="1:7" ht="15" customHeight="1">
      <c r="A139" s="323"/>
      <c r="B139" s="290"/>
      <c r="C139" s="305"/>
      <c r="D139" s="305"/>
      <c r="E139" s="276"/>
      <c r="F139" s="16"/>
      <c r="G139" s="146"/>
    </row>
    <row r="140" spans="1:7" ht="15" customHeight="1">
      <c r="A140" s="323"/>
      <c r="B140" s="290"/>
      <c r="C140" s="305"/>
      <c r="D140" s="305"/>
      <c r="E140" s="276"/>
      <c r="F140" s="16"/>
      <c r="G140" s="146"/>
    </row>
    <row r="141" spans="1:7" ht="15" customHeight="1">
      <c r="A141" s="323"/>
      <c r="B141" s="290"/>
      <c r="C141" s="305"/>
      <c r="D141" s="305"/>
      <c r="E141" s="276"/>
      <c r="F141" s="16"/>
      <c r="G141" s="146"/>
    </row>
    <row r="142" spans="1:7" ht="16.2" customHeight="1" thickBot="1">
      <c r="A142" s="323"/>
      <c r="B142" s="290"/>
      <c r="C142" s="306"/>
      <c r="D142" s="306"/>
      <c r="E142" s="277"/>
      <c r="F142" s="16"/>
      <c r="G142" s="146"/>
    </row>
    <row r="143" spans="1:7" ht="16.2" thickBot="1">
      <c r="A143" s="323"/>
      <c r="B143" s="290"/>
      <c r="C143" s="13"/>
      <c r="D143" s="32"/>
      <c r="E143" s="32"/>
      <c r="F143" s="16"/>
      <c r="G143" s="146"/>
    </row>
    <row r="144" spans="1:7" ht="15" customHeight="1">
      <c r="A144" s="323"/>
      <c r="B144" s="290"/>
      <c r="C144" s="304">
        <f>C137+1</f>
        <v>21</v>
      </c>
      <c r="D144" s="331" t="str">
        <f>'AME Lean Sensei Questions'!I144</f>
        <v>A</v>
      </c>
      <c r="E144" s="275">
        <f>IF(Calculations!$D$144:$D$149="A+",5,IF(Calculations!$D$144:$D$149="A",4,IF(Calculations!$D$144:$D$149="B",3,IF(Calculations!$D$144:$D$149="C",2,IF(Calculations!$D$144:$D$149="D",1,IF(Calculations!$D$144:$D$149="F",0," "))))))</f>
        <v>4</v>
      </c>
      <c r="F144" s="16"/>
      <c r="G144" s="146"/>
    </row>
    <row r="145" spans="1:7" ht="15" customHeight="1">
      <c r="A145" s="323"/>
      <c r="B145" s="290"/>
      <c r="C145" s="305"/>
      <c r="D145" s="305"/>
      <c r="E145" s="276"/>
      <c r="F145" s="16"/>
      <c r="G145" s="146"/>
    </row>
    <row r="146" spans="1:7" ht="15" customHeight="1">
      <c r="A146" s="323"/>
      <c r="B146" s="290"/>
      <c r="C146" s="305"/>
      <c r="D146" s="305"/>
      <c r="E146" s="276"/>
      <c r="F146" s="16"/>
      <c r="G146" s="146"/>
    </row>
    <row r="147" spans="1:7" ht="15" customHeight="1">
      <c r="A147" s="323"/>
      <c r="B147" s="290"/>
      <c r="C147" s="305"/>
      <c r="D147" s="305"/>
      <c r="E147" s="276"/>
      <c r="F147" s="16"/>
      <c r="G147" s="146"/>
    </row>
    <row r="148" spans="1:7" ht="15" customHeight="1">
      <c r="A148" s="323"/>
      <c r="B148" s="290"/>
      <c r="C148" s="305"/>
      <c r="D148" s="305"/>
      <c r="E148" s="276"/>
      <c r="F148" s="16"/>
      <c r="G148" s="146"/>
    </row>
    <row r="149" spans="1:7" ht="16.2" customHeight="1" thickBot="1">
      <c r="A149" s="323"/>
      <c r="B149" s="290"/>
      <c r="C149" s="306"/>
      <c r="D149" s="306"/>
      <c r="E149" s="277"/>
      <c r="F149" s="16"/>
      <c r="G149" s="146"/>
    </row>
    <row r="150" spans="1:7" ht="16.2" thickBot="1">
      <c r="A150" s="323"/>
      <c r="B150" s="290"/>
      <c r="C150" s="13"/>
      <c r="D150" s="32"/>
      <c r="E150" s="32"/>
      <c r="F150" s="16"/>
      <c r="G150" s="146"/>
    </row>
    <row r="151" spans="1:7" ht="15" customHeight="1">
      <c r="A151" s="323"/>
      <c r="B151" s="290"/>
      <c r="C151" s="304">
        <f>C144+1</f>
        <v>22</v>
      </c>
      <c r="D151" s="331" t="str">
        <f>'AME Lean Sensei Questions'!I151</f>
        <v>A</v>
      </c>
      <c r="E151" s="275">
        <f>IF(Calculations!$D$151:$D$156="A+",5,IF(Calculations!$D$151:$D$156="A",4,IF(Calculations!$D$151:$D$156="B",3,IF(Calculations!$D$151:$D$156="C",2,IF(Calculations!$D$151:$D$156="D",1,IF(Calculations!$D$151:$D$156="F",0," "))))))</f>
        <v>4</v>
      </c>
      <c r="F151" s="16"/>
      <c r="G151" s="146"/>
    </row>
    <row r="152" spans="1:7" ht="15" customHeight="1">
      <c r="A152" s="323"/>
      <c r="B152" s="290"/>
      <c r="C152" s="305"/>
      <c r="D152" s="305"/>
      <c r="E152" s="276"/>
      <c r="F152" s="16"/>
      <c r="G152" s="146"/>
    </row>
    <row r="153" spans="1:7" ht="15" customHeight="1">
      <c r="A153" s="323"/>
      <c r="B153" s="290"/>
      <c r="C153" s="305"/>
      <c r="D153" s="305"/>
      <c r="E153" s="276"/>
      <c r="F153" s="16"/>
      <c r="G153" s="146"/>
    </row>
    <row r="154" spans="1:7" ht="15" customHeight="1">
      <c r="A154" s="323"/>
      <c r="B154" s="290"/>
      <c r="C154" s="305"/>
      <c r="D154" s="305"/>
      <c r="E154" s="276"/>
      <c r="F154" s="16"/>
      <c r="G154" s="146"/>
    </row>
    <row r="155" spans="1:7" ht="15" customHeight="1">
      <c r="A155" s="323"/>
      <c r="B155" s="290"/>
      <c r="C155" s="305"/>
      <c r="D155" s="305"/>
      <c r="E155" s="276"/>
      <c r="F155" s="16"/>
      <c r="G155" s="146"/>
    </row>
    <row r="156" spans="1:7" ht="16.2" customHeight="1" thickBot="1">
      <c r="A156" s="323"/>
      <c r="B156" s="290"/>
      <c r="C156" s="306"/>
      <c r="D156" s="306"/>
      <c r="E156" s="277"/>
      <c r="F156" s="16"/>
      <c r="G156" s="146"/>
    </row>
    <row r="157" spans="1:7" ht="16.2" thickBot="1">
      <c r="A157" s="323"/>
      <c r="B157" s="290"/>
      <c r="C157" s="13"/>
      <c r="D157" s="32"/>
      <c r="E157" s="32"/>
      <c r="F157" s="16"/>
      <c r="G157" s="146"/>
    </row>
    <row r="158" spans="1:7" ht="15" customHeight="1">
      <c r="A158" s="323"/>
      <c r="B158" s="290"/>
      <c r="C158" s="304">
        <f>C151+1</f>
        <v>23</v>
      </c>
      <c r="D158" s="331" t="str">
        <f>'AME Lean Sensei Questions'!I158</f>
        <v>A</v>
      </c>
      <c r="E158" s="275">
        <f>IF(Calculations!$D$158:$D$163="A+",5,IF(Calculations!$D$158:$D$163="A",4,IF(Calculations!$D$158:$D$163="B",3,IF(Calculations!$D$158:$D$163="C",2,IF(Calculations!$D$158:$D$163="D",1,IF(Calculations!$D$158:$D$163="F",0," "))))))</f>
        <v>4</v>
      </c>
      <c r="F158" s="16"/>
      <c r="G158" s="146"/>
    </row>
    <row r="159" spans="1:7" ht="15" customHeight="1">
      <c r="A159" s="323"/>
      <c r="B159" s="290"/>
      <c r="C159" s="305"/>
      <c r="D159" s="305"/>
      <c r="E159" s="276"/>
      <c r="F159" s="16"/>
      <c r="G159" s="146"/>
    </row>
    <row r="160" spans="1:7" ht="15" customHeight="1">
      <c r="A160" s="323"/>
      <c r="B160" s="290"/>
      <c r="C160" s="305"/>
      <c r="D160" s="305"/>
      <c r="E160" s="276"/>
      <c r="F160" s="16"/>
      <c r="G160" s="146"/>
    </row>
    <row r="161" spans="1:7" ht="15" customHeight="1">
      <c r="A161" s="323"/>
      <c r="B161" s="290"/>
      <c r="C161" s="305"/>
      <c r="D161" s="305"/>
      <c r="E161" s="276"/>
      <c r="F161" s="16"/>
      <c r="G161" s="146"/>
    </row>
    <row r="162" spans="1:7" ht="15" customHeight="1">
      <c r="A162" s="323"/>
      <c r="B162" s="290"/>
      <c r="C162" s="305"/>
      <c r="D162" s="305"/>
      <c r="E162" s="276"/>
      <c r="F162" s="16"/>
      <c r="G162" s="146"/>
    </row>
    <row r="163" spans="1:7" ht="16.2" customHeight="1" thickBot="1">
      <c r="A163" s="323"/>
      <c r="B163" s="290"/>
      <c r="C163" s="306"/>
      <c r="D163" s="306"/>
      <c r="E163" s="277"/>
      <c r="F163" s="16"/>
      <c r="G163" s="146"/>
    </row>
    <row r="164" spans="1:7" ht="16.2" thickBot="1">
      <c r="A164" s="323"/>
      <c r="B164" s="22"/>
      <c r="C164" s="13"/>
      <c r="D164" s="32"/>
      <c r="E164" s="32"/>
      <c r="F164" s="16"/>
      <c r="G164" s="146"/>
    </row>
    <row r="165" spans="1:7" ht="15" customHeight="1">
      <c r="A165" s="323"/>
      <c r="B165" s="384" t="s">
        <v>542</v>
      </c>
      <c r="C165" s="304">
        <f>C158+1</f>
        <v>24</v>
      </c>
      <c r="D165" s="331" t="str">
        <f>'AME Lean Sensei Questions'!I165</f>
        <v>A</v>
      </c>
      <c r="E165" s="275">
        <f>IF(Calculations!$D$165:$D$170="A+",5,IF(Calculations!$D$165:$D$170="A",4,IF(Calculations!$D$165:$D$170="B",3,IF(Calculations!$D$165:$D$170="C",2,IF(Calculations!$D$165:$D$170="D",1,IF(Calculations!$D$165:$D$170="F",0," "))))))</f>
        <v>4</v>
      </c>
      <c r="F165" s="16"/>
      <c r="G165" s="146"/>
    </row>
    <row r="166" spans="1:7" ht="15" customHeight="1">
      <c r="A166" s="323"/>
      <c r="B166" s="290"/>
      <c r="C166" s="305"/>
      <c r="D166" s="305"/>
      <c r="E166" s="276"/>
      <c r="F166" s="16"/>
      <c r="G166" s="146"/>
    </row>
    <row r="167" spans="1:7" ht="15" customHeight="1">
      <c r="A167" s="323"/>
      <c r="B167" s="290"/>
      <c r="C167" s="305"/>
      <c r="D167" s="305"/>
      <c r="E167" s="276"/>
      <c r="F167" s="16"/>
      <c r="G167" s="146"/>
    </row>
    <row r="168" spans="1:7" ht="15" customHeight="1">
      <c r="A168" s="323"/>
      <c r="B168" s="290"/>
      <c r="C168" s="305"/>
      <c r="D168" s="305"/>
      <c r="E168" s="276"/>
      <c r="F168" s="16"/>
      <c r="G168" s="146"/>
    </row>
    <row r="169" spans="1:7" ht="15" customHeight="1">
      <c r="A169" s="323"/>
      <c r="B169" s="290"/>
      <c r="C169" s="305"/>
      <c r="D169" s="305"/>
      <c r="E169" s="276"/>
      <c r="F169" s="16"/>
      <c r="G169" s="146"/>
    </row>
    <row r="170" spans="1:7" ht="16.2" customHeight="1" thickBot="1">
      <c r="A170" s="323"/>
      <c r="B170" s="290"/>
      <c r="C170" s="306"/>
      <c r="D170" s="306"/>
      <c r="E170" s="277"/>
      <c r="F170" s="16"/>
      <c r="G170" s="146"/>
    </row>
    <row r="171" spans="1:7" ht="16.2" thickBot="1">
      <c r="A171" s="323"/>
      <c r="B171" s="290"/>
      <c r="C171" s="13"/>
      <c r="D171" s="32"/>
      <c r="E171" s="32"/>
      <c r="F171" s="16"/>
      <c r="G171" s="146"/>
    </row>
    <row r="172" spans="1:7" ht="15" customHeight="1">
      <c r="A172" s="323"/>
      <c r="B172" s="290"/>
      <c r="C172" s="304">
        <f>C165+1</f>
        <v>25</v>
      </c>
      <c r="D172" s="331" t="str">
        <f>'AME Lean Sensei Questions'!I172</f>
        <v>A</v>
      </c>
      <c r="E172" s="275">
        <f>IF(Calculations!$D$172:$D$177="A+",5,IF(Calculations!$D$172:$D$177="A",4,IF(Calculations!$D$172:$D$177="B",3,IF(Calculations!$D$172:$D$177="C",2,IF(Calculations!$D$172:$D$177="D",1,IF(Calculations!$D$172:$D$177="F",0," "))))))</f>
        <v>4</v>
      </c>
      <c r="F172" s="16"/>
      <c r="G172" s="146"/>
    </row>
    <row r="173" spans="1:7" ht="15" customHeight="1">
      <c r="A173" s="323"/>
      <c r="B173" s="290"/>
      <c r="C173" s="305"/>
      <c r="D173" s="305"/>
      <c r="E173" s="276"/>
      <c r="F173" s="16"/>
      <c r="G173" s="146"/>
    </row>
    <row r="174" spans="1:7" ht="15" customHeight="1">
      <c r="A174" s="323"/>
      <c r="B174" s="290"/>
      <c r="C174" s="305"/>
      <c r="D174" s="305"/>
      <c r="E174" s="276"/>
      <c r="F174" s="16"/>
      <c r="G174" s="146"/>
    </row>
    <row r="175" spans="1:7" ht="15" customHeight="1">
      <c r="A175" s="323"/>
      <c r="B175" s="290"/>
      <c r="C175" s="305"/>
      <c r="D175" s="305"/>
      <c r="E175" s="276"/>
      <c r="F175" s="16"/>
      <c r="G175" s="146"/>
    </row>
    <row r="176" spans="1:7" ht="15" customHeight="1">
      <c r="A176" s="323"/>
      <c r="B176" s="290"/>
      <c r="C176" s="305"/>
      <c r="D176" s="305"/>
      <c r="E176" s="276"/>
      <c r="F176" s="16"/>
      <c r="G176" s="146"/>
    </row>
    <row r="177" spans="1:7" ht="16.2" customHeight="1" thickBot="1">
      <c r="A177" s="323"/>
      <c r="B177" s="290"/>
      <c r="C177" s="306"/>
      <c r="D177" s="306"/>
      <c r="E177" s="277"/>
      <c r="F177" s="16"/>
      <c r="G177" s="146"/>
    </row>
    <row r="178" spans="1:7" ht="16.2" thickBot="1">
      <c r="A178" s="323"/>
      <c r="B178" s="290"/>
      <c r="C178" s="13"/>
      <c r="D178" s="32"/>
      <c r="E178" s="32"/>
      <c r="F178" s="16"/>
      <c r="G178" s="146"/>
    </row>
    <row r="179" spans="1:7" ht="15" customHeight="1">
      <c r="A179" s="323"/>
      <c r="B179" s="290"/>
      <c r="C179" s="304">
        <f>C172+1</f>
        <v>26</v>
      </c>
      <c r="D179" s="331" t="str">
        <f>'AME Lean Sensei Questions'!I179</f>
        <v>A</v>
      </c>
      <c r="E179" s="275">
        <f>IF(Calculations!$D$179:$D$184="A+",5,IF(Calculations!$D$179:$D$184="A",4,IF(Calculations!$D$179:$D$184="B",3,IF(Calculations!$D$179:$D$184="C",2,IF(Calculations!$D$179:$D$184="D",1,IF(Calculations!$D$179:$D$184="F",0," "))))))</f>
        <v>4</v>
      </c>
      <c r="F179" s="16"/>
      <c r="G179" s="146"/>
    </row>
    <row r="180" spans="1:7" ht="15" customHeight="1">
      <c r="A180" s="323"/>
      <c r="B180" s="290"/>
      <c r="C180" s="305"/>
      <c r="D180" s="305"/>
      <c r="E180" s="276"/>
      <c r="F180" s="16"/>
      <c r="G180" s="146"/>
    </row>
    <row r="181" spans="1:7" ht="15" customHeight="1">
      <c r="A181" s="323"/>
      <c r="B181" s="290"/>
      <c r="C181" s="305"/>
      <c r="D181" s="305"/>
      <c r="E181" s="276"/>
      <c r="F181" s="16"/>
      <c r="G181" s="146"/>
    </row>
    <row r="182" spans="1:7" ht="15" customHeight="1">
      <c r="A182" s="323"/>
      <c r="B182" s="290"/>
      <c r="C182" s="305"/>
      <c r="D182" s="305"/>
      <c r="E182" s="276"/>
      <c r="F182" s="16"/>
      <c r="G182" s="146"/>
    </row>
    <row r="183" spans="1:7" ht="15" customHeight="1">
      <c r="A183" s="323"/>
      <c r="B183" s="290"/>
      <c r="C183" s="305"/>
      <c r="D183" s="305"/>
      <c r="E183" s="276"/>
      <c r="F183" s="16"/>
      <c r="G183" s="146"/>
    </row>
    <row r="184" spans="1:7" ht="16.2" customHeight="1" thickBot="1">
      <c r="A184" s="323"/>
      <c r="B184" s="290"/>
      <c r="C184" s="306"/>
      <c r="D184" s="306"/>
      <c r="E184" s="277"/>
      <c r="F184" s="16"/>
      <c r="G184" s="146"/>
    </row>
    <row r="185" spans="1:7" ht="16.2" thickBot="1">
      <c r="A185" s="323"/>
      <c r="B185" s="290"/>
      <c r="C185" s="13"/>
      <c r="D185" s="32"/>
      <c r="E185" s="32"/>
      <c r="F185" s="16"/>
      <c r="G185" s="146"/>
    </row>
    <row r="186" spans="1:7" ht="15" customHeight="1">
      <c r="A186" s="323"/>
      <c r="B186" s="290"/>
      <c r="C186" s="304">
        <f>C179+1</f>
        <v>27</v>
      </c>
      <c r="D186" s="331" t="str">
        <f>'AME Lean Sensei Questions'!I186</f>
        <v>A</v>
      </c>
      <c r="E186" s="275">
        <f>IF(Calculations!$D$186:$D$191="A+",5,IF(Calculations!$D$186:$D$191="A",4,IF(Calculations!$D$186:$D$191="B",3,IF(Calculations!$D$186:$D$191="C",2,IF(Calculations!$D$186:$D$191="D",1,IF(Calculations!$D$186:$D$191="F",0," "))))))</f>
        <v>4</v>
      </c>
      <c r="F186" s="16"/>
      <c r="G186" s="146"/>
    </row>
    <row r="187" spans="1:7" ht="15" customHeight="1">
      <c r="A187" s="323"/>
      <c r="B187" s="290"/>
      <c r="C187" s="305"/>
      <c r="D187" s="305"/>
      <c r="E187" s="276"/>
      <c r="F187" s="16"/>
      <c r="G187" s="146"/>
    </row>
    <row r="188" spans="1:7" ht="15" customHeight="1">
      <c r="A188" s="323"/>
      <c r="B188" s="290"/>
      <c r="C188" s="305"/>
      <c r="D188" s="305"/>
      <c r="E188" s="276"/>
      <c r="F188" s="16"/>
      <c r="G188" s="146"/>
    </row>
    <row r="189" spans="1:7" ht="15" customHeight="1">
      <c r="A189" s="323"/>
      <c r="B189" s="290"/>
      <c r="C189" s="305"/>
      <c r="D189" s="305"/>
      <c r="E189" s="276"/>
      <c r="F189" s="16"/>
      <c r="G189" s="146"/>
    </row>
    <row r="190" spans="1:7" ht="15" customHeight="1">
      <c r="A190" s="323"/>
      <c r="B190" s="290"/>
      <c r="C190" s="305"/>
      <c r="D190" s="305"/>
      <c r="E190" s="276"/>
      <c r="F190" s="16"/>
      <c r="G190" s="146"/>
    </row>
    <row r="191" spans="1:7" ht="16.2" customHeight="1" thickBot="1">
      <c r="A191" s="323"/>
      <c r="B191" s="290"/>
      <c r="C191" s="306"/>
      <c r="D191" s="306"/>
      <c r="E191" s="277"/>
      <c r="F191" s="16"/>
      <c r="G191" s="146"/>
    </row>
    <row r="192" spans="1:7" ht="16.2" thickBot="1">
      <c r="A192" s="323"/>
      <c r="B192" s="290"/>
      <c r="C192" s="13"/>
      <c r="D192" s="32"/>
      <c r="E192" s="32"/>
      <c r="F192" s="16"/>
      <c r="G192" s="146"/>
    </row>
    <row r="193" spans="1:7" ht="15" customHeight="1">
      <c r="A193" s="323"/>
      <c r="B193" s="290"/>
      <c r="C193" s="304">
        <f>C186+1</f>
        <v>28</v>
      </c>
      <c r="D193" s="331" t="str">
        <f>'AME Lean Sensei Questions'!I193</f>
        <v>A</v>
      </c>
      <c r="E193" s="275">
        <f>IF(Calculations!$D$193:$D$198="A+",5,IF(Calculations!$D$193:$D$198="A",4,IF(Calculations!$D$193:$D$198="B",3,IF(Calculations!$D$193:$D$198="C",2,IF(Calculations!$D$193:$D$198="D",1,IF(Calculations!$D$193:$D$198="F",0," "))))))</f>
        <v>4</v>
      </c>
      <c r="F193" s="16"/>
      <c r="G193" s="146"/>
    </row>
    <row r="194" spans="1:7" ht="15" customHeight="1">
      <c r="A194" s="323"/>
      <c r="B194" s="290"/>
      <c r="C194" s="305"/>
      <c r="D194" s="305"/>
      <c r="E194" s="276"/>
      <c r="F194" s="16"/>
      <c r="G194" s="146"/>
    </row>
    <row r="195" spans="1:7" ht="15" customHeight="1">
      <c r="A195" s="323"/>
      <c r="B195" s="290"/>
      <c r="C195" s="305"/>
      <c r="D195" s="305"/>
      <c r="E195" s="276"/>
      <c r="F195" s="16"/>
      <c r="G195" s="146"/>
    </row>
    <row r="196" spans="1:7" ht="15" customHeight="1">
      <c r="A196" s="323"/>
      <c r="B196" s="290"/>
      <c r="C196" s="305"/>
      <c r="D196" s="305"/>
      <c r="E196" s="276"/>
      <c r="F196" s="16"/>
      <c r="G196" s="146"/>
    </row>
    <row r="197" spans="1:7" ht="15" customHeight="1">
      <c r="A197" s="323"/>
      <c r="B197" s="290"/>
      <c r="C197" s="305"/>
      <c r="D197" s="305"/>
      <c r="E197" s="276"/>
      <c r="F197" s="16"/>
      <c r="G197" s="146"/>
    </row>
    <row r="198" spans="1:7" ht="16.2" customHeight="1" thickBot="1">
      <c r="A198" s="323"/>
      <c r="B198" s="290"/>
      <c r="C198" s="306"/>
      <c r="D198" s="306"/>
      <c r="E198" s="277"/>
      <c r="F198" s="16"/>
      <c r="G198" s="146"/>
    </row>
    <row r="199" spans="1:7" ht="16.2" thickBot="1">
      <c r="A199" s="323"/>
      <c r="B199" s="290"/>
      <c r="C199" s="13"/>
      <c r="D199" s="32"/>
      <c r="E199" s="32"/>
      <c r="F199" s="16"/>
      <c r="G199" s="146"/>
    </row>
    <row r="200" spans="1:7" ht="15" customHeight="1">
      <c r="A200" s="323"/>
      <c r="B200" s="290"/>
      <c r="C200" s="304">
        <f>C193+1</f>
        <v>29</v>
      </c>
      <c r="D200" s="331" t="str">
        <f>'AME Lean Sensei Questions'!I200</f>
        <v>A</v>
      </c>
      <c r="E200" s="275">
        <f>IF(Calculations!$D$200:$D$205="A+",5,IF(Calculations!$D$200:$D$205="A",4,IF(Calculations!$D$200:$D$205="B",3,IF(Calculations!$D$200:$D$205="C",2,IF(Calculations!$D$200:$D$205="D",1,IF(Calculations!$D$200:$D$205="F",0," "))))))</f>
        <v>4</v>
      </c>
      <c r="F200" s="16"/>
      <c r="G200" s="146"/>
    </row>
    <row r="201" spans="1:7" ht="15" customHeight="1">
      <c r="A201" s="323"/>
      <c r="B201" s="290"/>
      <c r="C201" s="305"/>
      <c r="D201" s="305"/>
      <c r="E201" s="276"/>
      <c r="F201" s="16"/>
      <c r="G201" s="146"/>
    </row>
    <row r="202" spans="1:7" ht="15" customHeight="1">
      <c r="A202" s="323"/>
      <c r="B202" s="290"/>
      <c r="C202" s="305"/>
      <c r="D202" s="305"/>
      <c r="E202" s="276"/>
      <c r="F202" s="16"/>
      <c r="G202" s="146"/>
    </row>
    <row r="203" spans="1:7" ht="15" customHeight="1">
      <c r="A203" s="323"/>
      <c r="B203" s="290"/>
      <c r="C203" s="305"/>
      <c r="D203" s="305"/>
      <c r="E203" s="276"/>
      <c r="F203" s="16"/>
      <c r="G203" s="146"/>
    </row>
    <row r="204" spans="1:7" ht="15" customHeight="1">
      <c r="A204" s="323"/>
      <c r="B204" s="290"/>
      <c r="C204" s="305"/>
      <c r="D204" s="305"/>
      <c r="E204" s="276"/>
      <c r="F204" s="16"/>
      <c r="G204" s="146"/>
    </row>
    <row r="205" spans="1:7" ht="16.2" customHeight="1" thickBot="1">
      <c r="A205" s="323"/>
      <c r="B205" s="290"/>
      <c r="C205" s="306"/>
      <c r="D205" s="306"/>
      <c r="E205" s="277"/>
      <c r="F205" s="16"/>
      <c r="G205" s="147"/>
    </row>
    <row r="206" spans="1:7" ht="31.8" thickBot="1">
      <c r="A206" s="11"/>
      <c r="B206" s="10"/>
      <c r="C206" s="13"/>
      <c r="D206" s="32"/>
      <c r="E206" s="3">
        <f>SUM(E88:E205)</f>
        <v>68</v>
      </c>
      <c r="F206" s="48">
        <v>2.3530000000000002</v>
      </c>
      <c r="G206" s="51">
        <f>E206*F206</f>
        <v>160.00400000000002</v>
      </c>
    </row>
    <row r="207" spans="1:7" ht="15" customHeight="1">
      <c r="A207" s="381" t="s">
        <v>548</v>
      </c>
      <c r="B207" s="297" t="s">
        <v>541</v>
      </c>
      <c r="C207" s="304">
        <f>C200+1</f>
        <v>30</v>
      </c>
      <c r="D207" s="331" t="str">
        <f>'AME Lean Sensei Questions'!I207</f>
        <v>A</v>
      </c>
      <c r="E207" s="275">
        <f>IF(Calculations!$D$207:$D$212="A+",5,IF(Calculations!$D$207:$D$212="A",4,IF(Calculations!$D$207:$D$212="B",3,IF(Calculations!$D$207:$D$212="C",2,IF(Calculations!$D$207:$D$212="D",1,IF(Calculations!$D$207:$D$212="F",0," "))))))</f>
        <v>4</v>
      </c>
      <c r="F207" s="16"/>
      <c r="G207" s="145"/>
    </row>
    <row r="208" spans="1:7" ht="15" customHeight="1">
      <c r="A208" s="382"/>
      <c r="B208" s="297"/>
      <c r="C208" s="305"/>
      <c r="D208" s="305"/>
      <c r="E208" s="276"/>
      <c r="F208" s="16"/>
      <c r="G208" s="146"/>
    </row>
    <row r="209" spans="1:7" ht="15" customHeight="1">
      <c r="A209" s="382"/>
      <c r="B209" s="297"/>
      <c r="C209" s="305"/>
      <c r="D209" s="305"/>
      <c r="E209" s="276"/>
      <c r="F209" s="16"/>
      <c r="G209" s="146"/>
    </row>
    <row r="210" spans="1:7" ht="15" customHeight="1">
      <c r="A210" s="382"/>
      <c r="B210" s="297"/>
      <c r="C210" s="305"/>
      <c r="D210" s="305"/>
      <c r="E210" s="276"/>
      <c r="F210" s="16"/>
      <c r="G210" s="146"/>
    </row>
    <row r="211" spans="1:7" ht="15" customHeight="1">
      <c r="A211" s="382"/>
      <c r="B211" s="297"/>
      <c r="C211" s="305"/>
      <c r="D211" s="305"/>
      <c r="E211" s="276"/>
      <c r="F211" s="16"/>
      <c r="G211" s="146"/>
    </row>
    <row r="212" spans="1:7" ht="16.2" customHeight="1" thickBot="1">
      <c r="A212" s="382"/>
      <c r="B212" s="297"/>
      <c r="C212" s="306"/>
      <c r="D212" s="306"/>
      <c r="E212" s="277"/>
      <c r="F212" s="16"/>
      <c r="G212" s="146"/>
    </row>
    <row r="213" spans="1:7" ht="16.2" thickBot="1">
      <c r="A213" s="382"/>
      <c r="B213" s="297"/>
      <c r="C213" s="13"/>
      <c r="D213" s="32"/>
      <c r="E213" s="32"/>
      <c r="F213" s="16"/>
      <c r="G213" s="146"/>
    </row>
    <row r="214" spans="1:7" ht="15" customHeight="1">
      <c r="A214" s="382"/>
      <c r="B214" s="297"/>
      <c r="C214" s="304">
        <f>C207+1</f>
        <v>31</v>
      </c>
      <c r="D214" s="331" t="str">
        <f>'AME Lean Sensei Questions'!I214</f>
        <v>A</v>
      </c>
      <c r="E214" s="275">
        <f>IF(Calculations!$D$214:$D$219="A+",5,IF(Calculations!$D$214:$D$219="A",4,IF(Calculations!$D$214:$D$219="B",3,IF(Calculations!$D$214:$D$219="C",2,IF(Calculations!$D$214:$D$219="D",1,IF(Calculations!$D$214:$D$219="F",0," "))))))</f>
        <v>4</v>
      </c>
      <c r="F214" s="16"/>
      <c r="G214" s="146"/>
    </row>
    <row r="215" spans="1:7" ht="15" customHeight="1">
      <c r="A215" s="382"/>
      <c r="B215" s="297"/>
      <c r="C215" s="305"/>
      <c r="D215" s="305"/>
      <c r="E215" s="276"/>
      <c r="F215" s="16"/>
      <c r="G215" s="146"/>
    </row>
    <row r="216" spans="1:7" ht="15" customHeight="1">
      <c r="A216" s="382"/>
      <c r="B216" s="297"/>
      <c r="C216" s="305"/>
      <c r="D216" s="305"/>
      <c r="E216" s="276"/>
      <c r="F216" s="16"/>
      <c r="G216" s="146"/>
    </row>
    <row r="217" spans="1:7" ht="15" customHeight="1">
      <c r="A217" s="382"/>
      <c r="B217" s="297"/>
      <c r="C217" s="305"/>
      <c r="D217" s="305"/>
      <c r="E217" s="276"/>
      <c r="F217" s="16"/>
      <c r="G217" s="146"/>
    </row>
    <row r="218" spans="1:7" ht="15" customHeight="1">
      <c r="A218" s="382"/>
      <c r="B218" s="297"/>
      <c r="C218" s="305"/>
      <c r="D218" s="305"/>
      <c r="E218" s="276"/>
      <c r="F218" s="16"/>
      <c r="G218" s="146"/>
    </row>
    <row r="219" spans="1:7" ht="16.2" customHeight="1" thickBot="1">
      <c r="A219" s="382"/>
      <c r="B219" s="297"/>
      <c r="C219" s="306"/>
      <c r="D219" s="306"/>
      <c r="E219" s="277"/>
      <c r="F219" s="16"/>
      <c r="G219" s="146"/>
    </row>
    <row r="220" spans="1:7" ht="16.2" thickBot="1">
      <c r="A220" s="382"/>
      <c r="B220" s="297"/>
      <c r="C220" s="13"/>
      <c r="D220" s="32"/>
      <c r="E220" s="32"/>
      <c r="F220" s="16"/>
      <c r="G220" s="146"/>
    </row>
    <row r="221" spans="1:7" ht="15" customHeight="1">
      <c r="A221" s="382"/>
      <c r="B221" s="297"/>
      <c r="C221" s="304">
        <f>C214+1</f>
        <v>32</v>
      </c>
      <c r="D221" s="331" t="str">
        <f>'AME Lean Sensei Questions'!I221</f>
        <v>A</v>
      </c>
      <c r="E221" s="275">
        <f>IF(Calculations!$D$221:$D$226="A+",5,IF(Calculations!$D$221:$D$226="A",4,IF(Calculations!$D$221:$D$226="B",3,IF(Calculations!$D$221:$D$226="C",2,IF(Calculations!$D$221:$D$226="D",1,IF(Calculations!$D$221:$D$226="F",0," "))))))</f>
        <v>4</v>
      </c>
      <c r="F221" s="16"/>
      <c r="G221" s="146"/>
    </row>
    <row r="222" spans="1:7" ht="15" customHeight="1">
      <c r="A222" s="382"/>
      <c r="B222" s="297"/>
      <c r="C222" s="305"/>
      <c r="D222" s="305"/>
      <c r="E222" s="276"/>
      <c r="F222" s="16"/>
      <c r="G222" s="146"/>
    </row>
    <row r="223" spans="1:7" ht="15" customHeight="1">
      <c r="A223" s="382"/>
      <c r="B223" s="297"/>
      <c r="C223" s="305"/>
      <c r="D223" s="305"/>
      <c r="E223" s="276"/>
      <c r="F223" s="16"/>
      <c r="G223" s="146"/>
    </row>
    <row r="224" spans="1:7" ht="15" customHeight="1">
      <c r="A224" s="382"/>
      <c r="B224" s="297"/>
      <c r="C224" s="305"/>
      <c r="D224" s="305"/>
      <c r="E224" s="276"/>
      <c r="F224" s="16"/>
      <c r="G224" s="146"/>
    </row>
    <row r="225" spans="1:7" ht="15" customHeight="1">
      <c r="A225" s="382"/>
      <c r="B225" s="297"/>
      <c r="C225" s="305"/>
      <c r="D225" s="305"/>
      <c r="E225" s="276"/>
      <c r="F225" s="16"/>
      <c r="G225" s="146"/>
    </row>
    <row r="226" spans="1:7" ht="16.2" customHeight="1" thickBot="1">
      <c r="A226" s="382"/>
      <c r="B226" s="297"/>
      <c r="C226" s="306"/>
      <c r="D226" s="306"/>
      <c r="E226" s="277"/>
      <c r="F226" s="16"/>
      <c r="G226" s="146"/>
    </row>
    <row r="227" spans="1:7" ht="16.2" thickBot="1">
      <c r="A227" s="382"/>
      <c r="B227" s="9"/>
      <c r="C227" s="13"/>
      <c r="D227" s="32"/>
      <c r="E227" s="32"/>
      <c r="F227" s="16"/>
      <c r="G227" s="146"/>
    </row>
    <row r="228" spans="1:7" ht="15" customHeight="1">
      <c r="A228" s="382"/>
      <c r="B228" s="297" t="s">
        <v>595</v>
      </c>
      <c r="C228" s="304">
        <f>C221+1</f>
        <v>33</v>
      </c>
      <c r="D228" s="331" t="str">
        <f>'AME Lean Sensei Questions'!I228</f>
        <v>A</v>
      </c>
      <c r="E228" s="275">
        <f>IF(Calculations!$D$228:$D$233="A+",5,IF(Calculations!$D$228:$D$233="A",4,IF(Calculations!$D$228:$D$233="B",3,IF(Calculations!$D$228:$D$233="C",2,IF(Calculations!$D$228:$D$233="D",1,IF(Calculations!$D$228:$D$233="F",0," "))))))</f>
        <v>4</v>
      </c>
      <c r="F228" s="16"/>
      <c r="G228" s="146"/>
    </row>
    <row r="229" spans="1:7" ht="15" customHeight="1">
      <c r="A229" s="382"/>
      <c r="B229" s="299"/>
      <c r="C229" s="305"/>
      <c r="D229" s="305"/>
      <c r="E229" s="276"/>
      <c r="F229" s="16"/>
      <c r="G229" s="146"/>
    </row>
    <row r="230" spans="1:7" ht="15" customHeight="1">
      <c r="A230" s="382"/>
      <c r="B230" s="299"/>
      <c r="C230" s="305"/>
      <c r="D230" s="305"/>
      <c r="E230" s="276"/>
      <c r="F230" s="16"/>
      <c r="G230" s="146"/>
    </row>
    <row r="231" spans="1:7" ht="15" customHeight="1">
      <c r="A231" s="382"/>
      <c r="B231" s="299"/>
      <c r="C231" s="305"/>
      <c r="D231" s="305"/>
      <c r="E231" s="276"/>
      <c r="F231" s="16"/>
      <c r="G231" s="146"/>
    </row>
    <row r="232" spans="1:7" ht="15" customHeight="1">
      <c r="A232" s="382"/>
      <c r="B232" s="299"/>
      <c r="C232" s="305"/>
      <c r="D232" s="305"/>
      <c r="E232" s="276"/>
      <c r="F232" s="16"/>
      <c r="G232" s="146"/>
    </row>
    <row r="233" spans="1:7" ht="16.2" customHeight="1" thickBot="1">
      <c r="A233" s="382"/>
      <c r="B233" s="299"/>
      <c r="C233" s="306"/>
      <c r="D233" s="306"/>
      <c r="E233" s="277"/>
      <c r="F233" s="16"/>
      <c r="G233" s="146"/>
    </row>
    <row r="234" spans="1:7" ht="16.2" thickBot="1">
      <c r="A234" s="382"/>
      <c r="B234" s="299"/>
      <c r="C234" s="13"/>
      <c r="D234" s="32"/>
      <c r="E234" s="32"/>
      <c r="F234" s="16"/>
      <c r="G234" s="146"/>
    </row>
    <row r="235" spans="1:7" ht="15" customHeight="1">
      <c r="A235" s="382"/>
      <c r="B235" s="299"/>
      <c r="C235" s="304">
        <f>C228+1</f>
        <v>34</v>
      </c>
      <c r="D235" s="331" t="str">
        <f>'AME Lean Sensei Questions'!I235</f>
        <v>A</v>
      </c>
      <c r="E235" s="275">
        <f>IF(Calculations!$D$235:$D$240="A+",5,IF(Calculations!$D$235:$D$240="A",4,IF(Calculations!$D$235:$D$240="B",3,IF(Calculations!$D$235:$D$240="C",2,IF(Calculations!$D$235:$D$240="D",1,IF(Calculations!$D$235:$D$240="F",0," "))))))</f>
        <v>4</v>
      </c>
      <c r="F235" s="16"/>
      <c r="G235" s="146"/>
    </row>
    <row r="236" spans="1:7" ht="15" customHeight="1">
      <c r="A236" s="382"/>
      <c r="B236" s="299"/>
      <c r="C236" s="305"/>
      <c r="D236" s="305"/>
      <c r="E236" s="276"/>
      <c r="F236" s="16"/>
      <c r="G236" s="146"/>
    </row>
    <row r="237" spans="1:7" ht="15" customHeight="1">
      <c r="A237" s="382"/>
      <c r="B237" s="299"/>
      <c r="C237" s="305"/>
      <c r="D237" s="305"/>
      <c r="E237" s="276"/>
      <c r="F237" s="16"/>
      <c r="G237" s="146"/>
    </row>
    <row r="238" spans="1:7" ht="15" customHeight="1">
      <c r="A238" s="382"/>
      <c r="B238" s="299"/>
      <c r="C238" s="305"/>
      <c r="D238" s="305"/>
      <c r="E238" s="276"/>
      <c r="F238" s="16"/>
      <c r="G238" s="146"/>
    </row>
    <row r="239" spans="1:7" ht="15" customHeight="1">
      <c r="A239" s="382"/>
      <c r="B239" s="299"/>
      <c r="C239" s="305"/>
      <c r="D239" s="305"/>
      <c r="E239" s="276"/>
      <c r="F239" s="16"/>
      <c r="G239" s="146"/>
    </row>
    <row r="240" spans="1:7" ht="16.2" customHeight="1" thickBot="1">
      <c r="A240" s="382"/>
      <c r="B240" s="299"/>
      <c r="C240" s="306"/>
      <c r="D240" s="306"/>
      <c r="E240" s="277"/>
      <c r="F240" s="16"/>
      <c r="G240" s="146"/>
    </row>
    <row r="241" spans="1:7" ht="16.2" thickBot="1">
      <c r="A241" s="382"/>
      <c r="B241" s="299"/>
      <c r="C241" s="13"/>
      <c r="D241" s="32"/>
      <c r="E241" s="32"/>
      <c r="F241" s="16"/>
      <c r="G241" s="146"/>
    </row>
    <row r="242" spans="1:7" ht="15" customHeight="1">
      <c r="A242" s="382"/>
      <c r="B242" s="299"/>
      <c r="C242" s="304">
        <f>C235+1</f>
        <v>35</v>
      </c>
      <c r="D242" s="331" t="str">
        <f>'AME Lean Sensei Questions'!I242</f>
        <v>A</v>
      </c>
      <c r="E242" s="275">
        <f>IF(Calculations!$D$242:$D$247="A+",5,IF(Calculations!$D$242:$D$247="A",4,IF(Calculations!$D$242:$D$247="B",3,IF(Calculations!$D$242:$D$247="C",2,IF(Calculations!$D$242:$D$247="D",1,IF(Calculations!$D$242:$D$247="F",0," "))))))</f>
        <v>4</v>
      </c>
      <c r="F242" s="16"/>
      <c r="G242" s="146"/>
    </row>
    <row r="243" spans="1:7" ht="15" customHeight="1">
      <c r="A243" s="382"/>
      <c r="B243" s="299"/>
      <c r="C243" s="305"/>
      <c r="D243" s="305"/>
      <c r="E243" s="276"/>
      <c r="F243" s="16"/>
      <c r="G243" s="146"/>
    </row>
    <row r="244" spans="1:7" ht="15" customHeight="1">
      <c r="A244" s="382"/>
      <c r="B244" s="299"/>
      <c r="C244" s="305"/>
      <c r="D244" s="305"/>
      <c r="E244" s="276"/>
      <c r="F244" s="16"/>
      <c r="G244" s="146"/>
    </row>
    <row r="245" spans="1:7" ht="15" customHeight="1">
      <c r="A245" s="382"/>
      <c r="B245" s="299"/>
      <c r="C245" s="305"/>
      <c r="D245" s="305"/>
      <c r="E245" s="276"/>
      <c r="F245" s="16"/>
      <c r="G245" s="146"/>
    </row>
    <row r="246" spans="1:7" ht="15" customHeight="1">
      <c r="A246" s="382"/>
      <c r="B246" s="299"/>
      <c r="C246" s="305"/>
      <c r="D246" s="305"/>
      <c r="E246" s="276"/>
      <c r="F246" s="16"/>
      <c r="G246" s="146"/>
    </row>
    <row r="247" spans="1:7" ht="16.2" customHeight="1" thickBot="1">
      <c r="A247" s="382"/>
      <c r="B247" s="299"/>
      <c r="C247" s="306"/>
      <c r="D247" s="306"/>
      <c r="E247" s="277"/>
      <c r="F247" s="16"/>
      <c r="G247" s="146"/>
    </row>
    <row r="248" spans="1:7" ht="16.2" thickBot="1">
      <c r="A248" s="382"/>
      <c r="B248" s="299"/>
      <c r="C248" s="13"/>
      <c r="D248" s="32"/>
      <c r="E248" s="32"/>
      <c r="F248" s="16"/>
      <c r="G248" s="146"/>
    </row>
    <row r="249" spans="1:7" ht="15" customHeight="1">
      <c r="A249" s="382"/>
      <c r="B249" s="299"/>
      <c r="C249" s="304">
        <f>C242+1</f>
        <v>36</v>
      </c>
      <c r="D249" s="331" t="str">
        <f>'AME Lean Sensei Questions'!I249</f>
        <v>A</v>
      </c>
      <c r="E249" s="275">
        <f>IF(Calculations!$D$249:$D$254="A+",5,IF(Calculations!$D$249:$D$254="A",4,IF(Calculations!$D$249:$D$254="B",3,IF(Calculations!$D$249:$D$254="C",2,IF(Calculations!$D$249:$D$254="D",1,IF(Calculations!$D$249:$D$254="F",0," "))))))</f>
        <v>4</v>
      </c>
      <c r="F249" s="16"/>
      <c r="G249" s="146"/>
    </row>
    <row r="250" spans="1:7" ht="15" customHeight="1">
      <c r="A250" s="382"/>
      <c r="B250" s="299"/>
      <c r="C250" s="305"/>
      <c r="D250" s="305"/>
      <c r="E250" s="276"/>
      <c r="F250" s="16"/>
      <c r="G250" s="146"/>
    </row>
    <row r="251" spans="1:7" ht="15" customHeight="1">
      <c r="A251" s="382"/>
      <c r="B251" s="299"/>
      <c r="C251" s="305"/>
      <c r="D251" s="305"/>
      <c r="E251" s="276"/>
      <c r="F251" s="16"/>
      <c r="G251" s="146"/>
    </row>
    <row r="252" spans="1:7" ht="15" customHeight="1">
      <c r="A252" s="382"/>
      <c r="B252" s="299"/>
      <c r="C252" s="305"/>
      <c r="D252" s="305"/>
      <c r="E252" s="276"/>
      <c r="F252" s="16"/>
      <c r="G252" s="146"/>
    </row>
    <row r="253" spans="1:7" ht="15" customHeight="1">
      <c r="A253" s="382"/>
      <c r="B253" s="299"/>
      <c r="C253" s="305"/>
      <c r="D253" s="305"/>
      <c r="E253" s="276"/>
      <c r="F253" s="16"/>
      <c r="G253" s="146"/>
    </row>
    <row r="254" spans="1:7" ht="16.2" customHeight="1" thickBot="1">
      <c r="A254" s="382"/>
      <c r="B254" s="299"/>
      <c r="C254" s="306"/>
      <c r="D254" s="306"/>
      <c r="E254" s="277"/>
      <c r="F254" s="16"/>
      <c r="G254" s="146"/>
    </row>
    <row r="255" spans="1:7" ht="16.2" thickBot="1">
      <c r="A255" s="382"/>
      <c r="B255" s="299"/>
      <c r="C255" s="13"/>
      <c r="D255" s="32"/>
      <c r="E255" s="32"/>
      <c r="F255" s="16"/>
      <c r="G255" s="146"/>
    </row>
    <row r="256" spans="1:7" ht="15" customHeight="1">
      <c r="A256" s="382"/>
      <c r="B256" s="299"/>
      <c r="C256" s="304">
        <f>C249+1</f>
        <v>37</v>
      </c>
      <c r="D256" s="331" t="str">
        <f>'AME Lean Sensei Questions'!I256</f>
        <v>A</v>
      </c>
      <c r="E256" s="275">
        <f>IF(Calculations!$D$256:$D$261="A+",5,IF(Calculations!$D$256:$D$261="A",4,IF(Calculations!$D$256:$D$261="B",3,IF(Calculations!$D$256:$D$261="C",2,IF(Calculations!$D$256:$D$261="D",1,IF(Calculations!$D$256:$D$261="F",0," "))))))</f>
        <v>4</v>
      </c>
      <c r="F256" s="16"/>
      <c r="G256" s="146"/>
    </row>
    <row r="257" spans="1:7" ht="15" customHeight="1">
      <c r="A257" s="382"/>
      <c r="B257" s="299"/>
      <c r="C257" s="305"/>
      <c r="D257" s="305"/>
      <c r="E257" s="276"/>
      <c r="F257" s="16"/>
      <c r="G257" s="146"/>
    </row>
    <row r="258" spans="1:7" ht="15" customHeight="1">
      <c r="A258" s="382"/>
      <c r="B258" s="299"/>
      <c r="C258" s="305"/>
      <c r="D258" s="305"/>
      <c r="E258" s="276"/>
      <c r="F258" s="16"/>
      <c r="G258" s="146"/>
    </row>
    <row r="259" spans="1:7" ht="15" customHeight="1">
      <c r="A259" s="382"/>
      <c r="B259" s="299"/>
      <c r="C259" s="305"/>
      <c r="D259" s="305"/>
      <c r="E259" s="276"/>
      <c r="F259" s="16"/>
      <c r="G259" s="146"/>
    </row>
    <row r="260" spans="1:7" ht="15" customHeight="1">
      <c r="A260" s="382"/>
      <c r="B260" s="299"/>
      <c r="C260" s="305"/>
      <c r="D260" s="305"/>
      <c r="E260" s="276"/>
      <c r="F260" s="16"/>
      <c r="G260" s="146"/>
    </row>
    <row r="261" spans="1:7" ht="16.2" customHeight="1" thickBot="1">
      <c r="A261" s="382"/>
      <c r="B261" s="299"/>
      <c r="C261" s="306"/>
      <c r="D261" s="306"/>
      <c r="E261" s="277"/>
      <c r="F261" s="16"/>
      <c r="G261" s="146"/>
    </row>
    <row r="262" spans="1:7" ht="16.2" thickBot="1">
      <c r="A262" s="382"/>
      <c r="B262" s="8"/>
      <c r="C262" s="13"/>
      <c r="D262" s="32"/>
      <c r="E262" s="32"/>
      <c r="F262" s="16"/>
      <c r="G262" s="146"/>
    </row>
    <row r="263" spans="1:7" ht="15" customHeight="1">
      <c r="A263" s="382"/>
      <c r="B263" s="302" t="s">
        <v>562</v>
      </c>
      <c r="C263" s="304">
        <f>C256+1</f>
        <v>38</v>
      </c>
      <c r="D263" s="331" t="str">
        <f>'AME Lean Sensei Questions'!I263</f>
        <v>A</v>
      </c>
      <c r="E263" s="275">
        <f>IF(Calculations!$D$263:$D$268="A+",5,IF(Calculations!$D$263:$D$268="A",4,IF(Calculations!$D$263:$D$268="B",3,IF(Calculations!$D$263:$D$268="C",2,IF(Calculations!$D$263:$D$268="D",1,IF(Calculations!$D$263:$D$268="F",0," "))))))</f>
        <v>4</v>
      </c>
      <c r="F263" s="16"/>
      <c r="G263" s="146"/>
    </row>
    <row r="264" spans="1:7" ht="15" customHeight="1">
      <c r="A264" s="382"/>
      <c r="B264" s="302"/>
      <c r="C264" s="305"/>
      <c r="D264" s="305"/>
      <c r="E264" s="276"/>
      <c r="F264" s="16"/>
      <c r="G264" s="146"/>
    </row>
    <row r="265" spans="1:7" ht="15" customHeight="1">
      <c r="A265" s="382"/>
      <c r="B265" s="302"/>
      <c r="C265" s="305"/>
      <c r="D265" s="305"/>
      <c r="E265" s="276"/>
      <c r="F265" s="16"/>
      <c r="G265" s="146"/>
    </row>
    <row r="266" spans="1:7" ht="15" customHeight="1">
      <c r="A266" s="382"/>
      <c r="B266" s="302"/>
      <c r="C266" s="305"/>
      <c r="D266" s="305"/>
      <c r="E266" s="276"/>
      <c r="F266" s="16"/>
      <c r="G266" s="146"/>
    </row>
    <row r="267" spans="1:7" ht="15" customHeight="1">
      <c r="A267" s="382"/>
      <c r="B267" s="302"/>
      <c r="C267" s="305"/>
      <c r="D267" s="305"/>
      <c r="E267" s="276"/>
      <c r="F267" s="16"/>
      <c r="G267" s="146"/>
    </row>
    <row r="268" spans="1:7" ht="16.2" customHeight="1" thickBot="1">
      <c r="A268" s="382"/>
      <c r="B268" s="302"/>
      <c r="C268" s="306"/>
      <c r="D268" s="306"/>
      <c r="E268" s="277"/>
      <c r="F268" s="16"/>
      <c r="G268" s="146"/>
    </row>
    <row r="269" spans="1:7" ht="16.2" thickBot="1">
      <c r="A269" s="382"/>
      <c r="B269" s="302"/>
      <c r="C269" s="13"/>
      <c r="D269" s="32"/>
      <c r="E269" s="32"/>
      <c r="F269" s="16"/>
      <c r="G269" s="146"/>
    </row>
    <row r="270" spans="1:7" ht="15" customHeight="1">
      <c r="A270" s="382"/>
      <c r="B270" s="302"/>
      <c r="C270" s="304">
        <f>C263+1</f>
        <v>39</v>
      </c>
      <c r="D270" s="331" t="str">
        <f>'AME Lean Sensei Questions'!I270</f>
        <v>A</v>
      </c>
      <c r="E270" s="275">
        <f>IF(Calculations!$D$270:$D$275="A+",5,IF(Calculations!$D$270:$D$275="A",4,IF(Calculations!$D$270:$D$275="B",3,IF(Calculations!$D$270:$D$275="C",2,IF(Calculations!$D$270:$D$275="D",1,IF(Calculations!$D$270:$D$275="F",0," "))))))</f>
        <v>4</v>
      </c>
      <c r="F270" s="16"/>
      <c r="G270" s="146"/>
    </row>
    <row r="271" spans="1:7" ht="15" customHeight="1">
      <c r="A271" s="382"/>
      <c r="B271" s="302"/>
      <c r="C271" s="305"/>
      <c r="D271" s="305"/>
      <c r="E271" s="276"/>
      <c r="F271" s="16"/>
      <c r="G271" s="146"/>
    </row>
    <row r="272" spans="1:7" ht="15" customHeight="1">
      <c r="A272" s="382"/>
      <c r="B272" s="302"/>
      <c r="C272" s="305"/>
      <c r="D272" s="305"/>
      <c r="E272" s="276"/>
      <c r="F272" s="16"/>
      <c r="G272" s="146"/>
    </row>
    <row r="273" spans="1:7" ht="15" customHeight="1">
      <c r="A273" s="382"/>
      <c r="B273" s="302"/>
      <c r="C273" s="305"/>
      <c r="D273" s="305"/>
      <c r="E273" s="276"/>
      <c r="F273" s="16"/>
      <c r="G273" s="146"/>
    </row>
    <row r="274" spans="1:7" ht="15" customHeight="1">
      <c r="A274" s="382"/>
      <c r="B274" s="302"/>
      <c r="C274" s="305"/>
      <c r="D274" s="305"/>
      <c r="E274" s="276"/>
      <c r="F274" s="16"/>
      <c r="G274" s="146"/>
    </row>
    <row r="275" spans="1:7" ht="16.2" customHeight="1" thickBot="1">
      <c r="A275" s="382"/>
      <c r="B275" s="302"/>
      <c r="C275" s="306"/>
      <c r="D275" s="306"/>
      <c r="E275" s="277"/>
      <c r="F275" s="16"/>
      <c r="G275" s="146"/>
    </row>
    <row r="276" spans="1:7" ht="16.2" thickBot="1">
      <c r="A276" s="382"/>
      <c r="B276" s="302"/>
      <c r="C276" s="13"/>
      <c r="D276" s="32"/>
      <c r="E276" s="32"/>
      <c r="F276" s="16"/>
      <c r="G276" s="146"/>
    </row>
    <row r="277" spans="1:7" ht="15" customHeight="1">
      <c r="A277" s="382"/>
      <c r="B277" s="302"/>
      <c r="C277" s="304">
        <f>C270+1</f>
        <v>40</v>
      </c>
      <c r="D277" s="331" t="str">
        <f>'AME Lean Sensei Questions'!I277</f>
        <v>A</v>
      </c>
      <c r="E277" s="275">
        <f>IF(Calculations!$D$277:$D$282="A+",5,IF(Calculations!$D$277:$D$282="A",4,IF(Calculations!$D$277:$D$282="B",3,IF(Calculations!$D$277:$D$282="C",2,IF(Calculations!$D$277:$D$282="D",1,IF(Calculations!$D$277:$D$282="F",0," "))))))</f>
        <v>4</v>
      </c>
      <c r="F277" s="16"/>
      <c r="G277" s="146"/>
    </row>
    <row r="278" spans="1:7" ht="15" customHeight="1">
      <c r="A278" s="382"/>
      <c r="B278" s="302"/>
      <c r="C278" s="305"/>
      <c r="D278" s="305"/>
      <c r="E278" s="276"/>
      <c r="F278" s="16"/>
      <c r="G278" s="146"/>
    </row>
    <row r="279" spans="1:7" ht="15" customHeight="1">
      <c r="A279" s="382"/>
      <c r="B279" s="302"/>
      <c r="C279" s="305"/>
      <c r="D279" s="305"/>
      <c r="E279" s="276"/>
      <c r="F279" s="16"/>
      <c r="G279" s="146"/>
    </row>
    <row r="280" spans="1:7" ht="15" customHeight="1">
      <c r="A280" s="382"/>
      <c r="B280" s="302"/>
      <c r="C280" s="305"/>
      <c r="D280" s="305"/>
      <c r="E280" s="276"/>
      <c r="F280" s="16"/>
      <c r="G280" s="146"/>
    </row>
    <row r="281" spans="1:7" ht="15" customHeight="1">
      <c r="A281" s="382"/>
      <c r="B281" s="302"/>
      <c r="C281" s="305"/>
      <c r="D281" s="305"/>
      <c r="E281" s="276"/>
      <c r="F281" s="16"/>
      <c r="G281" s="146"/>
    </row>
    <row r="282" spans="1:7" ht="16.2" customHeight="1" thickBot="1">
      <c r="A282" s="383"/>
      <c r="B282" s="302"/>
      <c r="C282" s="306"/>
      <c r="D282" s="306"/>
      <c r="E282" s="277"/>
      <c r="F282" s="16"/>
      <c r="G282" s="147"/>
    </row>
    <row r="283" spans="1:7" ht="31.8" thickBot="1">
      <c r="A283" s="11" t="s">
        <v>620</v>
      </c>
      <c r="B283" s="9"/>
      <c r="C283" s="13"/>
      <c r="D283" s="32"/>
      <c r="E283" s="3">
        <f>SUM(E207:E282)</f>
        <v>44</v>
      </c>
      <c r="F283" s="48">
        <v>1.8182</v>
      </c>
      <c r="G283" s="47">
        <f>E283*F283</f>
        <v>80.000799999999998</v>
      </c>
    </row>
    <row r="284" spans="1:7" ht="15" customHeight="1">
      <c r="A284" s="378" t="s">
        <v>553</v>
      </c>
      <c r="B284" s="257" t="s">
        <v>500</v>
      </c>
      <c r="C284" s="304">
        <f>C277+1</f>
        <v>41</v>
      </c>
      <c r="D284" s="331" t="str">
        <f>'AME Lean Sensei Questions'!I284</f>
        <v>A</v>
      </c>
      <c r="E284" s="275">
        <f>IF(Calculations!$D$284:$D$289="A+",5,IF(Calculations!$D$284:$D$289="A",4,IF(Calculations!$D$284:$D$289="B",3,IF(Calculations!$D$284:$D$289="C",2,IF(Calculations!$D$284:$D$289="D",1,IF(Calculations!$D$284:$D$289="F",0," "))))))</f>
        <v>4</v>
      </c>
      <c r="F284" s="16"/>
      <c r="G284" s="145"/>
    </row>
    <row r="285" spans="1:7" ht="15" customHeight="1">
      <c r="A285" s="379"/>
      <c r="B285" s="258"/>
      <c r="C285" s="305"/>
      <c r="D285" s="305"/>
      <c r="E285" s="276"/>
      <c r="F285" s="16"/>
      <c r="G285" s="146"/>
    </row>
    <row r="286" spans="1:7" ht="15" customHeight="1">
      <c r="A286" s="379"/>
      <c r="B286" s="258"/>
      <c r="C286" s="305"/>
      <c r="D286" s="305"/>
      <c r="E286" s="276"/>
      <c r="F286" s="16"/>
      <c r="G286" s="146"/>
    </row>
    <row r="287" spans="1:7" ht="15" customHeight="1">
      <c r="A287" s="379"/>
      <c r="B287" s="258"/>
      <c r="C287" s="305"/>
      <c r="D287" s="305"/>
      <c r="E287" s="276"/>
      <c r="F287" s="16"/>
      <c r="G287" s="146"/>
    </row>
    <row r="288" spans="1:7" ht="15" customHeight="1">
      <c r="A288" s="379"/>
      <c r="B288" s="258"/>
      <c r="C288" s="305"/>
      <c r="D288" s="305"/>
      <c r="E288" s="276"/>
      <c r="F288" s="16"/>
      <c r="G288" s="146"/>
    </row>
    <row r="289" spans="1:8" ht="16.2" customHeight="1" thickBot="1">
      <c r="A289" s="379"/>
      <c r="B289" s="259"/>
      <c r="C289" s="306"/>
      <c r="D289" s="306"/>
      <c r="E289" s="277"/>
      <c r="F289" s="16"/>
      <c r="G289" s="146"/>
    </row>
    <row r="290" spans="1:8" ht="16.2" thickBot="1">
      <c r="A290" s="379"/>
      <c r="B290" s="259"/>
      <c r="C290" s="13"/>
      <c r="D290" s="32"/>
      <c r="E290" s="32"/>
      <c r="F290" s="16"/>
      <c r="G290" s="146"/>
    </row>
    <row r="291" spans="1:8" ht="15" customHeight="1">
      <c r="A291" s="379"/>
      <c r="B291" s="259"/>
      <c r="C291" s="304">
        <f>C284+1</f>
        <v>42</v>
      </c>
      <c r="D291" s="331" t="str">
        <f>'AME Lean Sensei Questions'!I291</f>
        <v>A</v>
      </c>
      <c r="E291" s="275">
        <f>IF(Calculations!$D$291:$D$296="A+",5,IF(Calculations!$D$291:$D$296="A",4,IF(Calculations!$D$291:$D$296="B",3,IF(Calculations!$D$291:$D$296="C",2,IF(Calculations!$D$291:$D$296="D",1,IF(Calculations!$D$291:$D$296="F",0," "))))))</f>
        <v>4</v>
      </c>
      <c r="F291" s="16"/>
      <c r="G291" s="146"/>
    </row>
    <row r="292" spans="1:8" ht="15" customHeight="1">
      <c r="A292" s="379"/>
      <c r="B292" s="259"/>
      <c r="C292" s="305"/>
      <c r="D292" s="305"/>
      <c r="E292" s="276"/>
      <c r="F292" s="16"/>
      <c r="G292" s="146"/>
    </row>
    <row r="293" spans="1:8" ht="15" customHeight="1">
      <c r="A293" s="379"/>
      <c r="B293" s="259"/>
      <c r="C293" s="305"/>
      <c r="D293" s="305"/>
      <c r="E293" s="276"/>
      <c r="F293" s="16"/>
      <c r="G293" s="146"/>
    </row>
    <row r="294" spans="1:8" ht="15" customHeight="1">
      <c r="A294" s="379"/>
      <c r="B294" s="259"/>
      <c r="C294" s="305"/>
      <c r="D294" s="305"/>
      <c r="E294" s="276"/>
      <c r="F294" s="16"/>
      <c r="G294" s="146"/>
    </row>
    <row r="295" spans="1:8" ht="15" customHeight="1">
      <c r="A295" s="379"/>
      <c r="B295" s="259"/>
      <c r="C295" s="305"/>
      <c r="D295" s="305"/>
      <c r="E295" s="276"/>
      <c r="F295" s="16"/>
      <c r="G295" s="146"/>
    </row>
    <row r="296" spans="1:8" ht="16.2" customHeight="1" thickBot="1">
      <c r="A296" s="379"/>
      <c r="B296" s="259"/>
      <c r="C296" s="306"/>
      <c r="D296" s="306"/>
      <c r="E296" s="277"/>
      <c r="F296" s="16"/>
      <c r="G296" s="146"/>
    </row>
    <row r="297" spans="1:8" ht="16.2" thickBot="1">
      <c r="A297" s="379"/>
      <c r="B297" s="259"/>
      <c r="C297" s="13"/>
      <c r="D297" s="32"/>
      <c r="E297" s="32"/>
      <c r="F297" s="16"/>
      <c r="G297" s="146"/>
    </row>
    <row r="298" spans="1:8" ht="15" customHeight="1">
      <c r="A298" s="379"/>
      <c r="B298" s="259"/>
      <c r="C298" s="304">
        <f>C291+1</f>
        <v>43</v>
      </c>
      <c r="D298" s="331" t="str">
        <f>'AME Lean Sensei Questions'!I298</f>
        <v>A</v>
      </c>
      <c r="E298" s="275">
        <f>IF(Calculations!$D$298:$D$303="A+",5,IF(Calculations!$D$298:$D$303="A",4,IF(Calculations!$D$298:$D$303="B",3,IF(Calculations!$D$298:$D$303="C",2,IF(Calculations!$D$298:$D$303="D",1,IF(Calculations!$D$298:$D$303="F",0," "))))))</f>
        <v>4</v>
      </c>
      <c r="F298" s="16"/>
      <c r="G298" s="146"/>
    </row>
    <row r="299" spans="1:8" ht="15" customHeight="1">
      <c r="A299" s="379"/>
      <c r="B299" s="259"/>
      <c r="C299" s="305"/>
      <c r="D299" s="305"/>
      <c r="E299" s="276"/>
      <c r="F299" s="16"/>
      <c r="G299" s="146"/>
    </row>
    <row r="300" spans="1:8" ht="15" customHeight="1">
      <c r="A300" s="379"/>
      <c r="B300" s="259"/>
      <c r="C300" s="305"/>
      <c r="D300" s="305"/>
      <c r="E300" s="276"/>
      <c r="F300" s="16"/>
      <c r="G300" s="146"/>
    </row>
    <row r="301" spans="1:8" ht="15" customHeight="1">
      <c r="A301" s="379"/>
      <c r="B301" s="259"/>
      <c r="C301" s="305"/>
      <c r="D301" s="305"/>
      <c r="E301" s="276"/>
      <c r="F301" s="16"/>
      <c r="G301" s="146"/>
    </row>
    <row r="302" spans="1:8" ht="15" customHeight="1">
      <c r="A302" s="379"/>
      <c r="B302" s="259"/>
      <c r="C302" s="305"/>
      <c r="D302" s="305"/>
      <c r="E302" s="276"/>
      <c r="F302" s="16"/>
      <c r="G302" s="146"/>
    </row>
    <row r="303" spans="1:8" ht="16.2" customHeight="1" thickBot="1">
      <c r="A303" s="379"/>
      <c r="B303" s="259"/>
      <c r="C303" s="306"/>
      <c r="D303" s="306"/>
      <c r="E303" s="277"/>
      <c r="F303" s="16"/>
      <c r="G303" s="147"/>
    </row>
    <row r="304" spans="1:8" ht="31.8" thickBot="1">
      <c r="A304" s="379"/>
      <c r="B304" s="12"/>
      <c r="C304" s="13"/>
      <c r="D304" s="32"/>
      <c r="E304" s="3">
        <f>SUM(E284:E303)</f>
        <v>12</v>
      </c>
      <c r="F304" s="48">
        <v>5</v>
      </c>
      <c r="G304" s="47">
        <f>E304*F304</f>
        <v>60</v>
      </c>
      <c r="H304" s="16">
        <f>75/15</f>
        <v>5</v>
      </c>
    </row>
    <row r="305" spans="1:7" ht="15" customHeight="1">
      <c r="A305" s="379"/>
      <c r="B305" s="257" t="s">
        <v>499</v>
      </c>
      <c r="C305" s="304">
        <f>C298+1</f>
        <v>44</v>
      </c>
      <c r="D305" s="331" t="str">
        <f>'AME Lean Sensei Questions'!I305</f>
        <v>A</v>
      </c>
      <c r="E305" s="386">
        <f>IF(Calculations!$D$305:$D$310="A+",5,IF(Calculations!$D$305:$D$310="A",4,IF(Calculations!$D$305:$D$310="B",3,IF(Calculations!$D$305:$D$310="C",2,IF(Calculations!$D$305:$D$310="D",1,IF(Calculations!$D$305:$D$310="F",0," "))))))</f>
        <v>4</v>
      </c>
      <c r="F305" s="145"/>
      <c r="G305" s="145"/>
    </row>
    <row r="306" spans="1:7" ht="15" customHeight="1">
      <c r="A306" s="379"/>
      <c r="B306" s="258"/>
      <c r="C306" s="305"/>
      <c r="D306" s="305"/>
      <c r="E306" s="387"/>
      <c r="F306" s="146"/>
      <c r="G306" s="146"/>
    </row>
    <row r="307" spans="1:7" ht="15" customHeight="1">
      <c r="A307" s="379"/>
      <c r="B307" s="258"/>
      <c r="C307" s="305"/>
      <c r="D307" s="305"/>
      <c r="E307" s="387"/>
      <c r="F307" s="146"/>
      <c r="G307" s="146"/>
    </row>
    <row r="308" spans="1:7" ht="15" customHeight="1">
      <c r="A308" s="379"/>
      <c r="B308" s="258"/>
      <c r="C308" s="305"/>
      <c r="D308" s="305"/>
      <c r="E308" s="387"/>
      <c r="F308" s="146"/>
      <c r="G308" s="146"/>
    </row>
    <row r="309" spans="1:7" ht="15" customHeight="1">
      <c r="A309" s="379"/>
      <c r="B309" s="258"/>
      <c r="C309" s="305"/>
      <c r="D309" s="305"/>
      <c r="E309" s="387"/>
      <c r="F309" s="146"/>
      <c r="G309" s="146"/>
    </row>
    <row r="310" spans="1:7" ht="16.2" customHeight="1" thickBot="1">
      <c r="A310" s="379"/>
      <c r="B310" s="259"/>
      <c r="C310" s="306"/>
      <c r="D310" s="306"/>
      <c r="E310" s="388"/>
      <c r="F310" s="146"/>
      <c r="G310" s="146"/>
    </row>
    <row r="311" spans="1:7" ht="16.2" thickBot="1">
      <c r="A311" s="379"/>
      <c r="B311" s="259"/>
      <c r="C311" s="13"/>
      <c r="D311" s="32"/>
      <c r="E311" s="32"/>
      <c r="F311" s="146"/>
      <c r="G311" s="146"/>
    </row>
    <row r="312" spans="1:7" ht="15" customHeight="1">
      <c r="A312" s="379"/>
      <c r="B312" s="259"/>
      <c r="C312" s="304">
        <f>C305+1</f>
        <v>45</v>
      </c>
      <c r="D312" s="331" t="str">
        <f>'AME Lean Sensei Questions'!I312</f>
        <v>A</v>
      </c>
      <c r="E312" s="386">
        <f>IF(Calculations!$D$312:$D$317="A+",5,IF(Calculations!$D$312:$D$317="A",4,IF(Calculations!$D$312:$D$317="B",3,IF(Calculations!$D$312:$D$317="C",2,IF(Calculations!$D$312:$D$317="D",1,IF(Calculations!$D$312:$D$317="F",0," "))))))</f>
        <v>4</v>
      </c>
      <c r="F312" s="146"/>
      <c r="G312" s="146"/>
    </row>
    <row r="313" spans="1:7" ht="15" customHeight="1">
      <c r="A313" s="379"/>
      <c r="B313" s="259"/>
      <c r="C313" s="305"/>
      <c r="D313" s="305"/>
      <c r="E313" s="387"/>
      <c r="F313" s="146"/>
      <c r="G313" s="146"/>
    </row>
    <row r="314" spans="1:7" ht="15" customHeight="1">
      <c r="A314" s="379"/>
      <c r="B314" s="259"/>
      <c r="C314" s="305"/>
      <c r="D314" s="305"/>
      <c r="E314" s="387"/>
      <c r="F314" s="146"/>
      <c r="G314" s="146"/>
    </row>
    <row r="315" spans="1:7" ht="15" customHeight="1">
      <c r="A315" s="379"/>
      <c r="B315" s="259"/>
      <c r="C315" s="305"/>
      <c r="D315" s="305"/>
      <c r="E315" s="387"/>
      <c r="F315" s="146"/>
      <c r="G315" s="146"/>
    </row>
    <row r="316" spans="1:7" ht="15" customHeight="1">
      <c r="A316" s="379"/>
      <c r="B316" s="259"/>
      <c r="C316" s="305"/>
      <c r="D316" s="305"/>
      <c r="E316" s="387"/>
      <c r="F316" s="146"/>
      <c r="G316" s="146"/>
    </row>
    <row r="317" spans="1:7" ht="16.2" customHeight="1" thickBot="1">
      <c r="A317" s="379"/>
      <c r="B317" s="259"/>
      <c r="C317" s="306"/>
      <c r="D317" s="306"/>
      <c r="E317" s="388"/>
      <c r="F317" s="146"/>
      <c r="G317" s="146"/>
    </row>
    <row r="318" spans="1:7" ht="16.2" thickBot="1">
      <c r="A318" s="379"/>
      <c r="B318" s="259"/>
      <c r="C318" s="13"/>
      <c r="D318" s="32"/>
      <c r="E318" s="32"/>
      <c r="F318" s="146"/>
      <c r="G318" s="146"/>
    </row>
    <row r="319" spans="1:7" ht="15" customHeight="1">
      <c r="A319" s="379"/>
      <c r="B319" s="259"/>
      <c r="C319" s="304">
        <f>C312+1</f>
        <v>46</v>
      </c>
      <c r="D319" s="331" t="str">
        <f>'AME Lean Sensei Questions'!I319</f>
        <v>A</v>
      </c>
      <c r="E319" s="386">
        <f>IF(Calculations!$D$319:$D$324="A+",5,IF(Calculations!$D$319:$D$324="A",4,IF(Calculations!$D$319:$D$324="B",3,IF(Calculations!$D$319:$D$324="C",2,IF(Calculations!$D$319:$D$324="D",1,IF(Calculations!$D$319:$D$324="F",0," "))))))</f>
        <v>4</v>
      </c>
      <c r="F319" s="146"/>
      <c r="G319" s="146"/>
    </row>
    <row r="320" spans="1:7" ht="15" customHeight="1">
      <c r="A320" s="379"/>
      <c r="B320" s="259"/>
      <c r="C320" s="305"/>
      <c r="D320" s="305"/>
      <c r="E320" s="387"/>
      <c r="F320" s="146"/>
      <c r="G320" s="146"/>
    </row>
    <row r="321" spans="1:7" ht="15" customHeight="1">
      <c r="A321" s="379"/>
      <c r="B321" s="259"/>
      <c r="C321" s="305"/>
      <c r="D321" s="305"/>
      <c r="E321" s="387"/>
      <c r="F321" s="146"/>
      <c r="G321" s="146"/>
    </row>
    <row r="322" spans="1:7" ht="15" customHeight="1">
      <c r="A322" s="379"/>
      <c r="B322" s="259"/>
      <c r="C322" s="305"/>
      <c r="D322" s="305"/>
      <c r="E322" s="387"/>
      <c r="F322" s="146"/>
      <c r="G322" s="146"/>
    </row>
    <row r="323" spans="1:7" ht="15" customHeight="1">
      <c r="A323" s="380"/>
      <c r="B323" s="259"/>
      <c r="C323" s="305"/>
      <c r="D323" s="305"/>
      <c r="E323" s="387"/>
      <c r="F323" s="146"/>
      <c r="G323" s="146"/>
    </row>
    <row r="324" spans="1:7" ht="16.2" customHeight="1" thickBot="1">
      <c r="A324" s="380"/>
      <c r="B324" s="259"/>
      <c r="C324" s="306"/>
      <c r="D324" s="306"/>
      <c r="E324" s="388"/>
      <c r="F324" s="146"/>
      <c r="G324" s="146"/>
    </row>
    <row r="325" spans="1:7" ht="31.8" thickBot="1">
      <c r="A325" s="11"/>
      <c r="B325" s="12"/>
      <c r="C325" s="13"/>
      <c r="D325" s="32"/>
      <c r="E325" s="3">
        <f>SUM(E305:E324)</f>
        <v>12</v>
      </c>
      <c r="F325" s="48">
        <v>5</v>
      </c>
      <c r="G325" s="47">
        <f>E325*F325</f>
        <v>60</v>
      </c>
    </row>
    <row r="326" spans="1:7" ht="15" customHeight="1">
      <c r="A326" s="376" t="s">
        <v>482</v>
      </c>
      <c r="B326" s="257" t="s">
        <v>452</v>
      </c>
      <c r="C326" s="304">
        <f>C319+1</f>
        <v>47</v>
      </c>
      <c r="D326" s="331" t="str">
        <f>'AME Lean Sensei Questions'!I326</f>
        <v>A</v>
      </c>
      <c r="E326" s="389">
        <f>IF(Calculations!$D$326:$D$331="A+",5,IF(Calculations!$D$326:$D$331="A",4,IF(Calculations!$D$326:$D$331="B",3,IF(Calculations!$D$326:$D$331="C",2,IF(Calculations!$D$326:$D$331="D",1,IF(Calculations!$D$326:$D$331="F",0," "))))))</f>
        <v>4</v>
      </c>
      <c r="F326" s="16"/>
      <c r="G326" s="145"/>
    </row>
    <row r="327" spans="1:7" ht="15" customHeight="1">
      <c r="A327" s="318"/>
      <c r="B327" s="258"/>
      <c r="C327" s="305"/>
      <c r="D327" s="305"/>
      <c r="E327" s="276"/>
      <c r="F327" s="16"/>
      <c r="G327" s="146"/>
    </row>
    <row r="328" spans="1:7" ht="15" customHeight="1">
      <c r="A328" s="318"/>
      <c r="B328" s="258"/>
      <c r="C328" s="305"/>
      <c r="D328" s="305"/>
      <c r="E328" s="276"/>
      <c r="F328" s="16"/>
      <c r="G328" s="146"/>
    </row>
    <row r="329" spans="1:7" ht="15" customHeight="1">
      <c r="A329" s="318"/>
      <c r="B329" s="258"/>
      <c r="C329" s="305"/>
      <c r="D329" s="305"/>
      <c r="E329" s="276"/>
      <c r="F329" s="16"/>
      <c r="G329" s="146"/>
    </row>
    <row r="330" spans="1:7" ht="15" customHeight="1">
      <c r="A330" s="318"/>
      <c r="B330" s="259"/>
      <c r="C330" s="305"/>
      <c r="D330" s="305"/>
      <c r="E330" s="276"/>
      <c r="F330" s="16"/>
      <c r="G330" s="146"/>
    </row>
    <row r="331" spans="1:7" ht="16.2" customHeight="1" thickBot="1">
      <c r="A331" s="318"/>
      <c r="B331" s="259"/>
      <c r="C331" s="306"/>
      <c r="D331" s="306"/>
      <c r="E331" s="277"/>
      <c r="F331" s="16"/>
      <c r="G331" s="146"/>
    </row>
    <row r="332" spans="1:7" ht="16.2" thickBot="1">
      <c r="A332" s="318"/>
      <c r="B332" s="259"/>
      <c r="C332" s="13"/>
      <c r="D332" s="32"/>
      <c r="E332" s="32"/>
      <c r="F332" s="16"/>
      <c r="G332" s="146"/>
    </row>
    <row r="333" spans="1:7" ht="15" customHeight="1">
      <c r="A333" s="318"/>
      <c r="B333" s="259"/>
      <c r="C333" s="304">
        <f>C326+1</f>
        <v>48</v>
      </c>
      <c r="D333" s="331" t="str">
        <f>'AME Lean Sensei Questions'!I333</f>
        <v>A</v>
      </c>
      <c r="E333" s="275">
        <f>IF(Calculations!$D$333:$D$338="A+",5,IF(Calculations!$D$333:$D$338="A",4,IF(Calculations!$D$333:$D$338="B",3,IF(Calculations!$D$333:$D$338="C",2,IF(Calculations!$D$333:$D$338="D",1,IF(Calculations!$D$333:$D$338="F",0," "))))))</f>
        <v>4</v>
      </c>
      <c r="F333" s="16"/>
      <c r="G333" s="146"/>
    </row>
    <row r="334" spans="1:7" ht="15" customHeight="1">
      <c r="A334" s="318"/>
      <c r="B334" s="259"/>
      <c r="C334" s="305"/>
      <c r="D334" s="305"/>
      <c r="E334" s="276"/>
      <c r="F334" s="16"/>
      <c r="G334" s="146"/>
    </row>
    <row r="335" spans="1:7" ht="15" customHeight="1">
      <c r="A335" s="318"/>
      <c r="B335" s="259"/>
      <c r="C335" s="305"/>
      <c r="D335" s="305"/>
      <c r="E335" s="276"/>
      <c r="F335" s="16"/>
      <c r="G335" s="146"/>
    </row>
    <row r="336" spans="1:7" ht="15" customHeight="1">
      <c r="A336" s="318"/>
      <c r="B336" s="259"/>
      <c r="C336" s="305"/>
      <c r="D336" s="305"/>
      <c r="E336" s="276"/>
      <c r="F336" s="16"/>
      <c r="G336" s="146"/>
    </row>
    <row r="337" spans="1:7" ht="15" customHeight="1">
      <c r="A337" s="318"/>
      <c r="B337" s="259"/>
      <c r="C337" s="305"/>
      <c r="D337" s="305"/>
      <c r="E337" s="276"/>
      <c r="F337" s="16"/>
      <c r="G337" s="146"/>
    </row>
    <row r="338" spans="1:7" ht="16.2" customHeight="1" thickBot="1">
      <c r="A338" s="318"/>
      <c r="B338" s="259"/>
      <c r="C338" s="306"/>
      <c r="D338" s="306"/>
      <c r="E338" s="277"/>
      <c r="F338" s="16"/>
      <c r="G338" s="146"/>
    </row>
    <row r="339" spans="1:7" ht="16.2" thickBot="1">
      <c r="A339" s="318"/>
      <c r="B339" s="259"/>
      <c r="C339" s="13"/>
      <c r="D339" s="32"/>
      <c r="E339" s="32"/>
      <c r="F339" s="16"/>
      <c r="G339" s="146"/>
    </row>
    <row r="340" spans="1:7" ht="15" customHeight="1">
      <c r="A340" s="318"/>
      <c r="B340" s="259"/>
      <c r="C340" s="304">
        <f>C333+1</f>
        <v>49</v>
      </c>
      <c r="D340" s="331" t="str">
        <f>'AME Lean Sensei Questions'!I340</f>
        <v>A</v>
      </c>
      <c r="E340" s="275">
        <f>IF(Calculations!$D$340:$D$345="A+",5,IF(Calculations!$D$340:$D$345="A",4,IF(Calculations!$D$340:$D$345="B",3,IF(Calculations!$D$340:$D$345="C",2,IF(Calculations!$D$340:$D$345="D",1,IF(Calculations!$D$340:$D$345="F",0," "))))))</f>
        <v>4</v>
      </c>
      <c r="F340" s="16"/>
      <c r="G340" s="146"/>
    </row>
    <row r="341" spans="1:7" ht="15" customHeight="1">
      <c r="A341" s="318"/>
      <c r="B341" s="259"/>
      <c r="C341" s="305"/>
      <c r="D341" s="305"/>
      <c r="E341" s="276"/>
      <c r="F341" s="16"/>
      <c r="G341" s="146"/>
    </row>
    <row r="342" spans="1:7" ht="15" customHeight="1">
      <c r="A342" s="318"/>
      <c r="B342" s="259"/>
      <c r="C342" s="305"/>
      <c r="D342" s="305"/>
      <c r="E342" s="276"/>
      <c r="F342" s="16"/>
      <c r="G342" s="146"/>
    </row>
    <row r="343" spans="1:7" ht="15" customHeight="1">
      <c r="A343" s="318"/>
      <c r="B343" s="259"/>
      <c r="C343" s="305"/>
      <c r="D343" s="305"/>
      <c r="E343" s="276"/>
      <c r="F343" s="16"/>
      <c r="G343" s="146"/>
    </row>
    <row r="344" spans="1:7" ht="15" customHeight="1">
      <c r="A344" s="318"/>
      <c r="B344" s="259"/>
      <c r="C344" s="305"/>
      <c r="D344" s="305"/>
      <c r="E344" s="276"/>
      <c r="F344" s="16"/>
      <c r="G344" s="146"/>
    </row>
    <row r="345" spans="1:7" ht="16.2" customHeight="1" thickBot="1">
      <c r="A345" s="318"/>
      <c r="B345" s="259"/>
      <c r="C345" s="306"/>
      <c r="D345" s="306"/>
      <c r="E345" s="277"/>
      <c r="F345" s="16"/>
      <c r="G345" s="146"/>
    </row>
    <row r="346" spans="1:7" ht="16.2" thickBot="1">
      <c r="A346" s="318"/>
      <c r="B346" s="259"/>
      <c r="C346" s="13"/>
      <c r="D346" s="32"/>
      <c r="E346" s="32"/>
      <c r="F346" s="16"/>
      <c r="G346" s="146"/>
    </row>
    <row r="347" spans="1:7" ht="15" customHeight="1">
      <c r="A347" s="318"/>
      <c r="B347" s="259"/>
      <c r="C347" s="304">
        <f>C340+1</f>
        <v>50</v>
      </c>
      <c r="D347" s="331" t="str">
        <f>'AME Lean Sensei Questions'!I347</f>
        <v>A</v>
      </c>
      <c r="E347" s="275">
        <f>IF(Calculations!$D$347:$D$352="A+",5,IF(Calculations!$D$347:$D$352="A",4,IF(Calculations!$D$347:$D$352="B",3,IF(Calculations!$D$347:$D$352="C",2,IF(Calculations!$D$347:$D$352="D",1,IF(Calculations!$D$347:$D$352="F",0," "))))))</f>
        <v>4</v>
      </c>
      <c r="F347" s="16"/>
      <c r="G347" s="146"/>
    </row>
    <row r="348" spans="1:7" ht="15" customHeight="1">
      <c r="A348" s="318"/>
      <c r="B348" s="259"/>
      <c r="C348" s="305"/>
      <c r="D348" s="305"/>
      <c r="E348" s="276"/>
      <c r="F348" s="16"/>
      <c r="G348" s="146"/>
    </row>
    <row r="349" spans="1:7" ht="15" customHeight="1">
      <c r="A349" s="318"/>
      <c r="B349" s="259"/>
      <c r="C349" s="305"/>
      <c r="D349" s="305"/>
      <c r="E349" s="276"/>
      <c r="F349" s="16"/>
      <c r="G349" s="146"/>
    </row>
    <row r="350" spans="1:7" ht="15" customHeight="1">
      <c r="A350" s="318"/>
      <c r="B350" s="259"/>
      <c r="C350" s="305"/>
      <c r="D350" s="305"/>
      <c r="E350" s="276"/>
      <c r="F350" s="16"/>
      <c r="G350" s="146"/>
    </row>
    <row r="351" spans="1:7" ht="15" customHeight="1">
      <c r="A351" s="318"/>
      <c r="B351" s="259"/>
      <c r="C351" s="305"/>
      <c r="D351" s="305"/>
      <c r="E351" s="276"/>
      <c r="F351" s="16"/>
      <c r="G351" s="146"/>
    </row>
    <row r="352" spans="1:7" ht="16.2" customHeight="1" thickBot="1">
      <c r="A352" s="318"/>
      <c r="B352" s="259"/>
      <c r="C352" s="306"/>
      <c r="D352" s="306"/>
      <c r="E352" s="277"/>
      <c r="F352" s="16"/>
      <c r="G352" s="147"/>
    </row>
    <row r="353" spans="1:7" ht="31.8" thickBot="1">
      <c r="A353" s="318"/>
      <c r="B353" s="12"/>
      <c r="C353" s="13"/>
      <c r="D353" s="32"/>
      <c r="E353" s="3">
        <f>SUM(E326:E352)</f>
        <v>16</v>
      </c>
      <c r="F353" s="48">
        <v>2.5</v>
      </c>
      <c r="G353" s="47">
        <f>E353*F353</f>
        <v>40</v>
      </c>
    </row>
    <row r="354" spans="1:7" ht="15" customHeight="1">
      <c r="A354" s="318"/>
      <c r="B354" s="257" t="s">
        <v>477</v>
      </c>
      <c r="C354" s="304">
        <f>C347+1</f>
        <v>51</v>
      </c>
      <c r="D354" s="331" t="str">
        <f>'AME Lean Sensei Questions'!I354</f>
        <v>A</v>
      </c>
      <c r="E354" s="275">
        <f>IF(Calculations!$D$354:$D$359="A+",5,IF(Calculations!$D$354:$D$359="A",4,IF(Calculations!$D$354:$D$359="B",3,IF(Calculations!$D$354:$D$359="C",2,IF(Calculations!$D$354:$D$359="D",1,IF(Calculations!$D$354:$D$359="F",0," "))))))</f>
        <v>4</v>
      </c>
      <c r="F354" s="16"/>
      <c r="G354" s="145"/>
    </row>
    <row r="355" spans="1:7" ht="15" customHeight="1">
      <c r="A355" s="318"/>
      <c r="B355" s="258"/>
      <c r="C355" s="305"/>
      <c r="D355" s="305"/>
      <c r="E355" s="276"/>
      <c r="F355" s="16"/>
      <c r="G355" s="146"/>
    </row>
    <row r="356" spans="1:7" ht="15" customHeight="1">
      <c r="A356" s="318"/>
      <c r="B356" s="258"/>
      <c r="C356" s="305"/>
      <c r="D356" s="305"/>
      <c r="E356" s="276"/>
      <c r="F356" s="16"/>
      <c r="G356" s="146"/>
    </row>
    <row r="357" spans="1:7" ht="15" customHeight="1">
      <c r="A357" s="318"/>
      <c r="B357" s="259"/>
      <c r="C357" s="305"/>
      <c r="D357" s="305"/>
      <c r="E357" s="276"/>
      <c r="F357" s="16"/>
      <c r="G357" s="146"/>
    </row>
    <row r="358" spans="1:7" ht="15" customHeight="1">
      <c r="A358" s="318"/>
      <c r="B358" s="259"/>
      <c r="C358" s="305"/>
      <c r="D358" s="305"/>
      <c r="E358" s="276"/>
      <c r="F358" s="16"/>
      <c r="G358" s="146"/>
    </row>
    <row r="359" spans="1:7" ht="16.2" customHeight="1" thickBot="1">
      <c r="A359" s="318"/>
      <c r="B359" s="259"/>
      <c r="C359" s="306"/>
      <c r="D359" s="306"/>
      <c r="E359" s="277"/>
      <c r="F359" s="16"/>
      <c r="G359" s="146"/>
    </row>
    <row r="360" spans="1:7" ht="16.2" thickBot="1">
      <c r="A360" s="318"/>
      <c r="B360" s="259"/>
      <c r="C360" s="13"/>
      <c r="D360" s="32"/>
      <c r="E360" s="32"/>
      <c r="F360" s="16"/>
      <c r="G360" s="146"/>
    </row>
    <row r="361" spans="1:7" ht="15" customHeight="1">
      <c r="A361" s="318"/>
      <c r="B361" s="259"/>
      <c r="C361" s="304">
        <f>C354+1</f>
        <v>52</v>
      </c>
      <c r="D361" s="331" t="str">
        <f>'AME Lean Sensei Questions'!I361</f>
        <v>A</v>
      </c>
      <c r="E361" s="275">
        <f>IF(Calculations!$D$361:$D$366="A+",5,IF(Calculations!$D$361:$D$366="A",4,IF(Calculations!$D$361:$D$366="B",3,IF(Calculations!$D$361:$D$366="C",2,IF(Calculations!$D$361:$D$366="D",1,IF(Calculations!$D$361:$D$366="F",0," "))))))</f>
        <v>4</v>
      </c>
      <c r="F361" s="16"/>
      <c r="G361" s="146"/>
    </row>
    <row r="362" spans="1:7" ht="15" customHeight="1">
      <c r="A362" s="318"/>
      <c r="B362" s="259"/>
      <c r="C362" s="305"/>
      <c r="D362" s="305"/>
      <c r="E362" s="276"/>
      <c r="F362" s="16"/>
      <c r="G362" s="146"/>
    </row>
    <row r="363" spans="1:7" ht="15" customHeight="1">
      <c r="A363" s="318"/>
      <c r="B363" s="259"/>
      <c r="C363" s="305"/>
      <c r="D363" s="305"/>
      <c r="E363" s="276"/>
      <c r="F363" s="16"/>
      <c r="G363" s="146"/>
    </row>
    <row r="364" spans="1:7" ht="15" customHeight="1">
      <c r="A364" s="318"/>
      <c r="B364" s="259"/>
      <c r="C364" s="305"/>
      <c r="D364" s="305"/>
      <c r="E364" s="276"/>
      <c r="F364" s="16"/>
      <c r="G364" s="146"/>
    </row>
    <row r="365" spans="1:7" ht="15" customHeight="1">
      <c r="A365" s="318"/>
      <c r="B365" s="259"/>
      <c r="C365" s="305"/>
      <c r="D365" s="305"/>
      <c r="E365" s="276"/>
      <c r="F365" s="16"/>
      <c r="G365" s="146"/>
    </row>
    <row r="366" spans="1:7" ht="16.2" customHeight="1" thickBot="1">
      <c r="A366" s="318"/>
      <c r="B366" s="259"/>
      <c r="C366" s="306"/>
      <c r="D366" s="306"/>
      <c r="E366" s="277"/>
      <c r="F366" s="16"/>
      <c r="G366" s="146"/>
    </row>
    <row r="367" spans="1:7" ht="16.2" thickBot="1">
      <c r="A367" s="318"/>
      <c r="B367" s="259"/>
      <c r="C367" s="13"/>
      <c r="D367" s="32"/>
      <c r="E367" s="32"/>
      <c r="F367" s="16"/>
      <c r="G367" s="146"/>
    </row>
    <row r="368" spans="1:7" ht="15" customHeight="1">
      <c r="A368" s="318"/>
      <c r="B368" s="259"/>
      <c r="C368" s="304">
        <f>C361+1</f>
        <v>53</v>
      </c>
      <c r="D368" s="331" t="str">
        <f>'AME Lean Sensei Questions'!I368</f>
        <v>A</v>
      </c>
      <c r="E368" s="275">
        <f>IF(Calculations!$D$368:$D$373="A+",5,IF(Calculations!$D$368:$D$373="A",4,IF(Calculations!$D$368:$D$373="B",3,IF(Calculations!$D$368:$D$373="C",2,IF(Calculations!$D$368:$D$373="D",1,IF(Calculations!$D$368:$D$373="F",0," "))))))</f>
        <v>4</v>
      </c>
      <c r="F368" s="16"/>
      <c r="G368" s="146"/>
    </row>
    <row r="369" spans="1:7" ht="15" customHeight="1">
      <c r="A369" s="318"/>
      <c r="B369" s="259"/>
      <c r="C369" s="305"/>
      <c r="D369" s="305"/>
      <c r="E369" s="276"/>
      <c r="F369" s="16"/>
      <c r="G369" s="146"/>
    </row>
    <row r="370" spans="1:7" ht="15" customHeight="1">
      <c r="A370" s="318"/>
      <c r="B370" s="259"/>
      <c r="C370" s="305"/>
      <c r="D370" s="305"/>
      <c r="E370" s="276"/>
      <c r="F370" s="16"/>
      <c r="G370" s="146"/>
    </row>
    <row r="371" spans="1:7" ht="15" customHeight="1">
      <c r="A371" s="318"/>
      <c r="B371" s="259"/>
      <c r="C371" s="305"/>
      <c r="D371" s="305"/>
      <c r="E371" s="276"/>
      <c r="F371" s="16"/>
      <c r="G371" s="146"/>
    </row>
    <row r="372" spans="1:7" ht="15" customHeight="1">
      <c r="A372" s="318"/>
      <c r="B372" s="259"/>
      <c r="C372" s="305"/>
      <c r="D372" s="305"/>
      <c r="E372" s="276"/>
      <c r="F372" s="16"/>
      <c r="G372" s="146"/>
    </row>
    <row r="373" spans="1:7" ht="16.2" customHeight="1" thickBot="1">
      <c r="A373" s="318"/>
      <c r="B373" s="259"/>
      <c r="C373" s="306"/>
      <c r="D373" s="306"/>
      <c r="E373" s="277"/>
      <c r="F373" s="16"/>
      <c r="G373" s="147"/>
    </row>
    <row r="374" spans="1:7" ht="31.8" thickBot="1">
      <c r="A374" s="318"/>
      <c r="B374" s="7" t="s">
        <v>621</v>
      </c>
      <c r="C374" s="13"/>
      <c r="D374" s="32"/>
      <c r="E374" s="3">
        <f>SUM(E354:E373)</f>
        <v>12</v>
      </c>
      <c r="F374" s="48">
        <v>3.3334999999999999</v>
      </c>
      <c r="G374" s="47">
        <f>E374*F374</f>
        <v>40.001999999999995</v>
      </c>
    </row>
    <row r="375" spans="1:7" ht="15" customHeight="1">
      <c r="A375" s="318"/>
      <c r="B375" s="257" t="s">
        <v>420</v>
      </c>
      <c r="C375" s="304">
        <f>C368+1</f>
        <v>54</v>
      </c>
      <c r="D375" s="331" t="str">
        <f>'AME Lean Sensei Questions'!I375</f>
        <v>A</v>
      </c>
      <c r="E375" s="275">
        <f>IF(Calculations!$D$375:$D$380="A+",5,IF(Calculations!$D$375:$D$380="A",4,IF(Calculations!$D$375:$D$380="B",3,IF(Calculations!$D$375:$D$380="C",2,IF(Calculations!$D$375:$D$380="D",1,IF(Calculations!$D$375:$D$380="F",0," "))))))</f>
        <v>4</v>
      </c>
      <c r="F375" s="16"/>
      <c r="G375" s="145"/>
    </row>
    <row r="376" spans="1:7" ht="15" customHeight="1">
      <c r="A376" s="318"/>
      <c r="B376" s="258"/>
      <c r="C376" s="305"/>
      <c r="D376" s="305"/>
      <c r="E376" s="276"/>
      <c r="F376" s="16"/>
      <c r="G376" s="146"/>
    </row>
    <row r="377" spans="1:7" ht="15" customHeight="1">
      <c r="A377" s="318"/>
      <c r="B377" s="258"/>
      <c r="C377" s="305"/>
      <c r="D377" s="305"/>
      <c r="E377" s="276"/>
      <c r="F377" s="16"/>
      <c r="G377" s="146"/>
    </row>
    <row r="378" spans="1:7" ht="15" customHeight="1">
      <c r="A378" s="318"/>
      <c r="B378" s="258"/>
      <c r="C378" s="305"/>
      <c r="D378" s="305"/>
      <c r="E378" s="276"/>
      <c r="F378" s="16"/>
      <c r="G378" s="146"/>
    </row>
    <row r="379" spans="1:7" ht="15" customHeight="1">
      <c r="A379" s="318"/>
      <c r="B379" s="259"/>
      <c r="C379" s="305"/>
      <c r="D379" s="305"/>
      <c r="E379" s="276"/>
      <c r="F379" s="16"/>
      <c r="G379" s="146"/>
    </row>
    <row r="380" spans="1:7" ht="16.2" customHeight="1" thickBot="1">
      <c r="A380" s="318"/>
      <c r="B380" s="259"/>
      <c r="C380" s="306"/>
      <c r="D380" s="306"/>
      <c r="E380" s="277"/>
      <c r="F380" s="16"/>
      <c r="G380" s="146"/>
    </row>
    <row r="381" spans="1:7" ht="16.2" thickBot="1">
      <c r="A381" s="318"/>
      <c r="B381" s="259"/>
      <c r="C381" s="13"/>
      <c r="D381" s="32"/>
      <c r="E381" s="32"/>
      <c r="F381" s="16"/>
      <c r="G381" s="146"/>
    </row>
    <row r="382" spans="1:7" ht="15" customHeight="1">
      <c r="A382" s="318"/>
      <c r="B382" s="259"/>
      <c r="C382" s="304">
        <f>C375+1</f>
        <v>55</v>
      </c>
      <c r="D382" s="331" t="str">
        <f>'AME Lean Sensei Questions'!I382</f>
        <v>A</v>
      </c>
      <c r="E382" s="275">
        <f>IF(Calculations!$D$382:$D$387="A+",5,IF(Calculations!$D$382:$D$387="A",4,IF(Calculations!$D$382:$D$387="B",3,IF(Calculations!$D$382:$D$387="C",2,IF(Calculations!$D$382:$D$387="D",1,IF(Calculations!$D$382:$D$387="F",0," "))))))</f>
        <v>4</v>
      </c>
      <c r="F382" s="16"/>
      <c r="G382" s="146"/>
    </row>
    <row r="383" spans="1:7" ht="15" customHeight="1">
      <c r="A383" s="318"/>
      <c r="B383" s="259"/>
      <c r="C383" s="305"/>
      <c r="D383" s="305"/>
      <c r="E383" s="276"/>
      <c r="F383" s="16"/>
      <c r="G383" s="146"/>
    </row>
    <row r="384" spans="1:7" ht="15" customHeight="1">
      <c r="A384" s="318"/>
      <c r="B384" s="259"/>
      <c r="C384" s="305"/>
      <c r="D384" s="305"/>
      <c r="E384" s="276"/>
      <c r="F384" s="16"/>
      <c r="G384" s="146"/>
    </row>
    <row r="385" spans="1:7" ht="15" customHeight="1">
      <c r="A385" s="318"/>
      <c r="B385" s="259"/>
      <c r="C385" s="305"/>
      <c r="D385" s="305"/>
      <c r="E385" s="276"/>
      <c r="F385" s="16"/>
      <c r="G385" s="146"/>
    </row>
    <row r="386" spans="1:7" ht="15" customHeight="1">
      <c r="A386" s="318"/>
      <c r="B386" s="259"/>
      <c r="C386" s="305"/>
      <c r="D386" s="305"/>
      <c r="E386" s="276"/>
      <c r="F386" s="16"/>
      <c r="G386" s="146"/>
    </row>
    <row r="387" spans="1:7" ht="16.2" customHeight="1" thickBot="1">
      <c r="A387" s="318"/>
      <c r="B387" s="259"/>
      <c r="C387" s="306"/>
      <c r="D387" s="306"/>
      <c r="E387" s="277"/>
      <c r="F387" s="16"/>
      <c r="G387" s="146"/>
    </row>
    <row r="388" spans="1:7" ht="16.2" thickBot="1">
      <c r="A388" s="318"/>
      <c r="B388" s="259"/>
      <c r="C388" s="13"/>
      <c r="D388" s="32"/>
      <c r="E388" s="32"/>
      <c r="F388" s="16"/>
      <c r="G388" s="146"/>
    </row>
    <row r="389" spans="1:7" ht="15" customHeight="1">
      <c r="A389" s="318"/>
      <c r="B389" s="259"/>
      <c r="C389" s="304">
        <f>C382+1</f>
        <v>56</v>
      </c>
      <c r="D389" s="331" t="str">
        <f>'AME Lean Sensei Questions'!I389</f>
        <v>A</v>
      </c>
      <c r="E389" s="275">
        <f>IF(Calculations!$D$389:$D$394="A+",5,IF(Calculations!$D$389:$D$394="A",4,IF(Calculations!$D$389:$D$394="B",3,IF(Calculations!$D$389:$D$394="C",2,IF(Calculations!$D$389:$D$394="D",1,IF(Calculations!$D$389:$D$394="F",0," "))))))</f>
        <v>4</v>
      </c>
      <c r="F389" s="16"/>
      <c r="G389" s="146"/>
    </row>
    <row r="390" spans="1:7" ht="15" customHeight="1">
      <c r="A390" s="318"/>
      <c r="B390" s="259"/>
      <c r="C390" s="305"/>
      <c r="D390" s="305"/>
      <c r="E390" s="276"/>
      <c r="F390" s="16"/>
      <c r="G390" s="146"/>
    </row>
    <row r="391" spans="1:7" ht="15" customHeight="1">
      <c r="A391" s="318"/>
      <c r="B391" s="259"/>
      <c r="C391" s="305"/>
      <c r="D391" s="305"/>
      <c r="E391" s="276"/>
      <c r="F391" s="16"/>
      <c r="G391" s="146"/>
    </row>
    <row r="392" spans="1:7" ht="15" customHeight="1">
      <c r="A392" s="318"/>
      <c r="B392" s="259"/>
      <c r="C392" s="305"/>
      <c r="D392" s="305"/>
      <c r="E392" s="276"/>
      <c r="F392" s="16"/>
      <c r="G392" s="146"/>
    </row>
    <row r="393" spans="1:7" ht="15" customHeight="1">
      <c r="A393" s="318"/>
      <c r="B393" s="259"/>
      <c r="C393" s="305"/>
      <c r="D393" s="305"/>
      <c r="E393" s="276"/>
      <c r="F393" s="16"/>
      <c r="G393" s="146"/>
    </row>
    <row r="394" spans="1:7" ht="16.2" customHeight="1" thickBot="1">
      <c r="A394" s="318"/>
      <c r="B394" s="259"/>
      <c r="C394" s="306"/>
      <c r="D394" s="306"/>
      <c r="E394" s="277"/>
      <c r="F394" s="16"/>
      <c r="G394" s="146"/>
    </row>
    <row r="395" spans="1:7" ht="16.2" thickBot="1">
      <c r="A395" s="318"/>
      <c r="B395" s="282"/>
      <c r="C395" s="13"/>
      <c r="D395" s="32"/>
      <c r="E395" s="32"/>
      <c r="F395" s="16"/>
      <c r="G395" s="146"/>
    </row>
    <row r="396" spans="1:7" ht="15" customHeight="1">
      <c r="A396" s="318"/>
      <c r="B396" s="282"/>
      <c r="C396" s="304">
        <f>C389+1</f>
        <v>57</v>
      </c>
      <c r="D396" s="331" t="str">
        <f>'AME Lean Sensei Questions'!I396</f>
        <v>A</v>
      </c>
      <c r="E396" s="275">
        <f>IF(Calculations!$D$396:$D$401="A+",5,IF(Calculations!$D$396:$D$401="A",4,IF(Calculations!$D$396:$D$401="B",3,IF(Calculations!$D$396:$D$401="C",2,IF(Calculations!$D$396:$D$401="D",1,IF(Calculations!$D$396:$D$401="F",0," "))))))</f>
        <v>4</v>
      </c>
      <c r="F396" s="16"/>
      <c r="G396" s="146"/>
    </row>
    <row r="397" spans="1:7" ht="15" customHeight="1">
      <c r="A397" s="318"/>
      <c r="B397" s="282"/>
      <c r="C397" s="305"/>
      <c r="D397" s="305"/>
      <c r="E397" s="276"/>
      <c r="F397" s="16"/>
      <c r="G397" s="146"/>
    </row>
    <row r="398" spans="1:7" ht="15" customHeight="1">
      <c r="A398" s="318"/>
      <c r="B398" s="282"/>
      <c r="C398" s="305"/>
      <c r="D398" s="305"/>
      <c r="E398" s="276"/>
      <c r="F398" s="16"/>
      <c r="G398" s="146"/>
    </row>
    <row r="399" spans="1:7" ht="15" customHeight="1">
      <c r="A399" s="318"/>
      <c r="B399" s="282"/>
      <c r="C399" s="305"/>
      <c r="D399" s="305"/>
      <c r="E399" s="276"/>
      <c r="F399" s="16"/>
      <c r="G399" s="146"/>
    </row>
    <row r="400" spans="1:7" ht="15" customHeight="1">
      <c r="A400" s="318"/>
      <c r="B400" s="282"/>
      <c r="C400" s="305"/>
      <c r="D400" s="305"/>
      <c r="E400" s="276"/>
      <c r="F400" s="16"/>
      <c r="G400" s="146"/>
    </row>
    <row r="401" spans="1:7" ht="16.2" customHeight="1" thickBot="1">
      <c r="A401" s="318"/>
      <c r="B401" s="282"/>
      <c r="C401" s="306"/>
      <c r="D401" s="306"/>
      <c r="E401" s="277"/>
      <c r="F401" s="16"/>
      <c r="G401" s="147"/>
    </row>
    <row r="402" spans="1:7" ht="31.8" thickBot="1">
      <c r="A402" s="318"/>
      <c r="B402" s="12"/>
      <c r="C402" s="13"/>
      <c r="D402" s="32"/>
      <c r="E402" s="3">
        <f>SUM(E375:E401)</f>
        <v>16</v>
      </c>
      <c r="F402" s="48">
        <v>2.5</v>
      </c>
      <c r="G402" s="47">
        <f>E402*F402</f>
        <v>40</v>
      </c>
    </row>
    <row r="403" spans="1:7" ht="15" customHeight="1">
      <c r="A403" s="318"/>
      <c r="B403" s="257" t="s">
        <v>456</v>
      </c>
      <c r="C403" s="304">
        <f>C396+1</f>
        <v>58</v>
      </c>
      <c r="D403" s="331" t="str">
        <f>'AME Lean Sensei Questions'!I403</f>
        <v>A</v>
      </c>
      <c r="E403" s="386">
        <f>IF(Calculations!$D$403:$D$408="A+",5,IF(Calculations!$D$403:$D$408="A",4,IF(Calculations!$D$403:$D$408="B",3,IF(Calculations!$D$403:$D$408="C",2,IF(Calculations!$D$403:$D$408="D",1,IF(Calculations!$D$403:$D$408="F",0," "))))))</f>
        <v>4</v>
      </c>
      <c r="F403" s="145"/>
      <c r="G403" s="145"/>
    </row>
    <row r="404" spans="1:7" ht="15" customHeight="1">
      <c r="A404" s="318"/>
      <c r="B404" s="258"/>
      <c r="C404" s="305"/>
      <c r="D404" s="305"/>
      <c r="E404" s="387"/>
      <c r="F404" s="146"/>
      <c r="G404" s="146"/>
    </row>
    <row r="405" spans="1:7" ht="15" customHeight="1">
      <c r="A405" s="318"/>
      <c r="B405" s="258"/>
      <c r="C405" s="305"/>
      <c r="D405" s="305"/>
      <c r="E405" s="387"/>
      <c r="F405" s="146"/>
      <c r="G405" s="146"/>
    </row>
    <row r="406" spans="1:7" ht="15" customHeight="1">
      <c r="A406" s="318"/>
      <c r="B406" s="258"/>
      <c r="C406" s="305"/>
      <c r="D406" s="305"/>
      <c r="E406" s="387"/>
      <c r="F406" s="146"/>
      <c r="G406" s="146"/>
    </row>
    <row r="407" spans="1:7" ht="15" customHeight="1">
      <c r="A407" s="318"/>
      <c r="B407" s="258"/>
      <c r="C407" s="305"/>
      <c r="D407" s="305"/>
      <c r="E407" s="387"/>
      <c r="F407" s="146"/>
      <c r="G407" s="146"/>
    </row>
    <row r="408" spans="1:7" ht="16.2" customHeight="1" thickBot="1">
      <c r="A408" s="318"/>
      <c r="B408" s="259"/>
      <c r="C408" s="306"/>
      <c r="D408" s="306"/>
      <c r="E408" s="388"/>
      <c r="F408" s="146"/>
      <c r="G408" s="146"/>
    </row>
    <row r="409" spans="1:7" ht="16.2" thickBot="1">
      <c r="A409" s="318"/>
      <c r="B409" s="259"/>
      <c r="C409" s="13"/>
      <c r="D409" s="32"/>
      <c r="E409" s="32"/>
      <c r="F409" s="146"/>
      <c r="G409" s="146"/>
    </row>
    <row r="410" spans="1:7" ht="15" customHeight="1">
      <c r="A410" s="318"/>
      <c r="B410" s="259"/>
      <c r="C410" s="304">
        <f>C403+1</f>
        <v>59</v>
      </c>
      <c r="D410" s="331" t="str">
        <f>'AME Lean Sensei Questions'!I410</f>
        <v>A</v>
      </c>
      <c r="E410" s="386">
        <f>IF(Calculations!$D$410:$D$415="A+",5,IF(Calculations!$D$410:$D$415="A",4,IF(Calculations!$D$410:$D$415="B",3,IF(Calculations!$D$410:$D$415="C",2,IF(Calculations!$D$410:$D$415="D",1,IF(Calculations!$D$410:$D$415="F",0," "))))))</f>
        <v>4</v>
      </c>
      <c r="F410" s="146"/>
      <c r="G410" s="146"/>
    </row>
    <row r="411" spans="1:7" ht="15" customHeight="1">
      <c r="A411" s="318"/>
      <c r="B411" s="259"/>
      <c r="C411" s="305"/>
      <c r="D411" s="305"/>
      <c r="E411" s="387"/>
      <c r="F411" s="146"/>
      <c r="G411" s="146"/>
    </row>
    <row r="412" spans="1:7" ht="15" customHeight="1">
      <c r="A412" s="318"/>
      <c r="B412" s="259"/>
      <c r="C412" s="305"/>
      <c r="D412" s="305"/>
      <c r="E412" s="387"/>
      <c r="F412" s="146"/>
      <c r="G412" s="146"/>
    </row>
    <row r="413" spans="1:7" ht="15" customHeight="1">
      <c r="A413" s="318"/>
      <c r="B413" s="259"/>
      <c r="C413" s="305"/>
      <c r="D413" s="305"/>
      <c r="E413" s="387"/>
      <c r="F413" s="146"/>
      <c r="G413" s="146"/>
    </row>
    <row r="414" spans="1:7" ht="15" customHeight="1">
      <c r="A414" s="318"/>
      <c r="B414" s="259"/>
      <c r="C414" s="305"/>
      <c r="D414" s="305"/>
      <c r="E414" s="387"/>
      <c r="F414" s="146"/>
      <c r="G414" s="146"/>
    </row>
    <row r="415" spans="1:7" ht="16.2" customHeight="1" thickBot="1">
      <c r="A415" s="318"/>
      <c r="B415" s="259"/>
      <c r="C415" s="306"/>
      <c r="D415" s="306"/>
      <c r="E415" s="388"/>
      <c r="F415" s="146"/>
      <c r="G415" s="146"/>
    </row>
    <row r="416" spans="1:7" ht="16.2" thickBot="1">
      <c r="A416" s="318"/>
      <c r="B416" s="259"/>
      <c r="C416" s="13"/>
      <c r="D416" s="32"/>
      <c r="E416" s="32"/>
      <c r="F416" s="146"/>
      <c r="G416" s="146"/>
    </row>
    <row r="417" spans="1:7" ht="15" customHeight="1">
      <c r="A417" s="318"/>
      <c r="B417" s="259"/>
      <c r="C417" s="304">
        <f>C410+1</f>
        <v>60</v>
      </c>
      <c r="D417" s="331" t="str">
        <f>'AME Lean Sensei Questions'!I417</f>
        <v>A</v>
      </c>
      <c r="E417" s="386">
        <f>IF(Calculations!$D$417:$D$422="A+",5,IF(Calculations!$D$417:$D$422="A",4,IF(Calculations!$D$417:$D$422="B",3,IF(Calculations!$D$417:$D$422="C",2,IF(Calculations!$D$417:$D$422="D",1,IF(Calculations!$D$417:$D$422="F",0," "))))))</f>
        <v>4</v>
      </c>
      <c r="F417" s="146"/>
      <c r="G417" s="146"/>
    </row>
    <row r="418" spans="1:7" ht="15" customHeight="1">
      <c r="A418" s="318"/>
      <c r="B418" s="259"/>
      <c r="C418" s="305"/>
      <c r="D418" s="305"/>
      <c r="E418" s="387"/>
      <c r="F418" s="146"/>
      <c r="G418" s="146"/>
    </row>
    <row r="419" spans="1:7" ht="15" customHeight="1">
      <c r="A419" s="318"/>
      <c r="B419" s="259"/>
      <c r="C419" s="305"/>
      <c r="D419" s="305"/>
      <c r="E419" s="387"/>
      <c r="F419" s="146"/>
      <c r="G419" s="146"/>
    </row>
    <row r="420" spans="1:7" ht="15" customHeight="1">
      <c r="A420" s="318"/>
      <c r="B420" s="259"/>
      <c r="C420" s="305"/>
      <c r="D420" s="305"/>
      <c r="E420" s="387"/>
      <c r="F420" s="146"/>
      <c r="G420" s="146"/>
    </row>
    <row r="421" spans="1:7" ht="15" customHeight="1">
      <c r="A421" s="318"/>
      <c r="B421" s="259"/>
      <c r="C421" s="305"/>
      <c r="D421" s="305"/>
      <c r="E421" s="387"/>
      <c r="F421" s="146"/>
      <c r="G421" s="146"/>
    </row>
    <row r="422" spans="1:7" ht="16.2" customHeight="1" thickBot="1">
      <c r="A422" s="377"/>
      <c r="B422" s="385"/>
      <c r="C422" s="306"/>
      <c r="D422" s="306"/>
      <c r="E422" s="388"/>
      <c r="F422" s="147"/>
      <c r="G422" s="147"/>
    </row>
    <row r="423" spans="1:7" ht="31.8" thickBot="1">
      <c r="A423" s="21"/>
      <c r="B423" s="34"/>
      <c r="C423" s="20"/>
      <c r="D423" s="20"/>
      <c r="E423" s="3">
        <f>SUM(E403:E417)</f>
        <v>12</v>
      </c>
      <c r="F423" s="48">
        <v>3.3334999999999999</v>
      </c>
      <c r="G423" s="47">
        <f>E423*F423</f>
        <v>40.001999999999995</v>
      </c>
    </row>
    <row r="424" spans="1:7" ht="16.2" thickBot="1">
      <c r="A424" s="16"/>
      <c r="B424" s="16"/>
      <c r="C424" s="16"/>
      <c r="D424" s="16"/>
      <c r="E424" s="16"/>
      <c r="F424" s="16"/>
      <c r="G424" s="16"/>
    </row>
    <row r="425" spans="1:7" ht="40.200000000000003" customHeight="1" thickBot="1">
      <c r="A425" s="390" t="s">
        <v>690</v>
      </c>
      <c r="B425" s="391"/>
      <c r="C425" s="391"/>
      <c r="D425" s="391"/>
      <c r="E425" s="391"/>
      <c r="F425" s="392"/>
      <c r="G425" s="3">
        <f>SUM(G4:G424)</f>
        <v>800.0107999999999</v>
      </c>
    </row>
    <row r="426" spans="1:7" s="16" customFormat="1"/>
    <row r="427" spans="1:7" s="16" customFormat="1"/>
    <row r="428" spans="1:7" s="16" customFormat="1"/>
    <row r="429" spans="1:7" s="16" customFormat="1"/>
    <row r="430" spans="1:7" s="16" customFormat="1"/>
    <row r="431" spans="1:7" s="16" customFormat="1"/>
    <row r="432" spans="1:7" s="16" customFormat="1"/>
    <row r="433" s="16" customFormat="1"/>
    <row r="434" s="16" customFormat="1"/>
    <row r="435" s="16" customFormat="1"/>
    <row r="436" s="16" customFormat="1"/>
    <row r="437" s="16" customFormat="1"/>
    <row r="438" s="16" customFormat="1"/>
    <row r="439" s="16" customFormat="1"/>
    <row r="440" s="16" customFormat="1"/>
    <row r="441" s="16" customFormat="1"/>
    <row r="442" s="16" customFormat="1"/>
    <row r="443" s="16" customFormat="1"/>
    <row r="444" s="16" customFormat="1"/>
    <row r="445" s="16" customFormat="1"/>
    <row r="446" s="16" customFormat="1"/>
    <row r="447" s="16" customFormat="1"/>
    <row r="448" s="16" customFormat="1"/>
    <row r="449" s="16" customFormat="1"/>
    <row r="450" s="16" customFormat="1"/>
    <row r="451" s="16" customFormat="1"/>
    <row r="452" s="16" customFormat="1"/>
    <row r="453" s="16" customFormat="1"/>
    <row r="454" s="16" customFormat="1"/>
    <row r="455" s="16" customFormat="1"/>
    <row r="456" s="16" customFormat="1"/>
    <row r="457" s="16" customFormat="1"/>
    <row r="458" s="16" customFormat="1"/>
    <row r="459" s="16" customFormat="1"/>
    <row r="460" s="16" customFormat="1"/>
    <row r="461" s="16" customFormat="1"/>
    <row r="462" s="16" customFormat="1"/>
    <row r="463" s="16" customFormat="1"/>
    <row r="464" s="16" customFormat="1"/>
    <row r="465" s="16" customFormat="1"/>
    <row r="466" s="16" customFormat="1"/>
    <row r="467" s="16" customFormat="1"/>
    <row r="468" s="16" customFormat="1"/>
    <row r="469" s="16" customFormat="1"/>
    <row r="470" s="16" customFormat="1"/>
    <row r="471" s="16" customFormat="1"/>
    <row r="472" s="16" customFormat="1"/>
    <row r="473" s="16" customFormat="1"/>
    <row r="474" s="16" customFormat="1"/>
    <row r="475" s="16" customFormat="1"/>
    <row r="476" s="16" customFormat="1"/>
    <row r="477" s="16" customFormat="1"/>
    <row r="478" s="16" customFormat="1"/>
    <row r="479" s="16" customFormat="1"/>
    <row r="480" s="16" customFormat="1"/>
    <row r="481" s="16" customFormat="1"/>
    <row r="482" s="16" customFormat="1"/>
    <row r="483" s="16" customFormat="1"/>
    <row r="484" s="16" customFormat="1"/>
    <row r="485" s="16" customFormat="1"/>
    <row r="486" s="16" customFormat="1"/>
    <row r="487" s="16" customFormat="1"/>
    <row r="488" s="16" customFormat="1"/>
    <row r="489" s="16" customFormat="1"/>
    <row r="490" s="16" customFormat="1"/>
    <row r="491" s="16" customFormat="1"/>
    <row r="492" s="16" customFormat="1"/>
    <row r="493" s="16" customFormat="1"/>
    <row r="494" s="16" customFormat="1"/>
    <row r="495" s="16" customFormat="1"/>
    <row r="496" s="16" customFormat="1"/>
    <row r="497" s="16" customFormat="1"/>
    <row r="498" s="16" customFormat="1"/>
    <row r="499" s="16" customFormat="1"/>
    <row r="500" s="16" customFormat="1"/>
    <row r="501" s="16" customFormat="1"/>
    <row r="502" s="16" customFormat="1"/>
    <row r="503" s="16" customFormat="1"/>
    <row r="504" s="16" customFormat="1"/>
    <row r="505" s="16" customFormat="1"/>
    <row r="506" s="16" customFormat="1"/>
    <row r="507" s="16" customFormat="1"/>
    <row r="508" s="16" customFormat="1"/>
    <row r="509" s="16" customFormat="1"/>
    <row r="510" s="16" customFormat="1"/>
    <row r="511" s="16" customFormat="1"/>
    <row r="512" s="16" customFormat="1"/>
    <row r="513" s="16" customFormat="1"/>
    <row r="514" s="16" customFormat="1"/>
    <row r="515" s="16" customFormat="1"/>
    <row r="516" s="16" customFormat="1"/>
    <row r="517" s="16" customFormat="1"/>
    <row r="518" s="16" customFormat="1"/>
    <row r="519" s="16" customFormat="1"/>
    <row r="520" s="16" customFormat="1"/>
    <row r="521" s="16" customFormat="1"/>
    <row r="522" s="16" customFormat="1"/>
    <row r="523" s="16" customFormat="1"/>
    <row r="524" s="16" customFormat="1"/>
    <row r="525" s="16" customFormat="1"/>
    <row r="526" s="16" customFormat="1"/>
    <row r="527" s="16" customFormat="1"/>
    <row r="528" s="16" customFormat="1"/>
    <row r="529" s="16" customFormat="1"/>
    <row r="530" s="16" customFormat="1"/>
    <row r="531" s="16" customFormat="1"/>
    <row r="532" s="16" customFormat="1"/>
    <row r="533" s="16" customFormat="1"/>
    <row r="534" s="16" customFormat="1"/>
    <row r="535" s="16" customFormat="1"/>
    <row r="536" s="16" customFormat="1"/>
    <row r="537" s="16" customFormat="1"/>
    <row r="538" s="16" customFormat="1"/>
    <row r="539" s="16" customFormat="1"/>
    <row r="540" s="16" customFormat="1"/>
    <row r="541" s="16" customFormat="1"/>
    <row r="542" s="16" customFormat="1"/>
    <row r="543" s="16" customFormat="1"/>
    <row r="544" s="16" customFormat="1"/>
    <row r="545" s="16" customFormat="1"/>
    <row r="546" s="16" customFormat="1"/>
    <row r="547" s="16" customFormat="1"/>
    <row r="548" s="16" customFormat="1"/>
    <row r="549" s="16" customFormat="1"/>
    <row r="550" s="16" customFormat="1"/>
    <row r="551" s="16" customFormat="1"/>
    <row r="552" s="16" customFormat="1"/>
    <row r="553" s="16" customFormat="1"/>
    <row r="554" s="16" customFormat="1"/>
    <row r="555" s="16" customFormat="1"/>
    <row r="556" s="16" customFormat="1"/>
    <row r="557" s="16" customFormat="1"/>
    <row r="558" s="16" customFormat="1"/>
    <row r="559" s="16" customFormat="1"/>
    <row r="560" s="16" customFormat="1"/>
    <row r="561" s="16" customFormat="1"/>
    <row r="562" s="16" customFormat="1"/>
    <row r="563" s="16" customFormat="1"/>
    <row r="564" s="16" customFormat="1"/>
    <row r="565" s="16" customFormat="1"/>
    <row r="566" s="16" customFormat="1"/>
    <row r="567" s="16" customFormat="1"/>
    <row r="568" s="16" customFormat="1"/>
    <row r="569" s="16" customFormat="1"/>
    <row r="570" s="16" customFormat="1"/>
    <row r="571" s="16" customFormat="1"/>
    <row r="572" s="16" customFormat="1"/>
    <row r="573" s="16" customFormat="1"/>
    <row r="574" s="16" customFormat="1"/>
    <row r="575" s="16" customFormat="1"/>
    <row r="576" s="16" customFormat="1"/>
    <row r="577" s="16" customFormat="1"/>
    <row r="578" s="16" customFormat="1"/>
    <row r="579" s="16" customFormat="1"/>
    <row r="580" s="16" customFormat="1"/>
    <row r="581" s="16" customFormat="1"/>
    <row r="582" s="16" customFormat="1"/>
    <row r="583" s="16" customFormat="1"/>
    <row r="584" s="16" customFormat="1"/>
    <row r="585" s="16" customFormat="1"/>
    <row r="586" s="16" customFormat="1"/>
    <row r="587" s="16" customFormat="1"/>
    <row r="588" s="16" customFormat="1"/>
    <row r="589" s="16" customFormat="1"/>
    <row r="590" s="16" customFormat="1"/>
    <row r="591" s="16" customFormat="1"/>
    <row r="592" s="16" customFormat="1"/>
    <row r="593" s="16" customFormat="1"/>
    <row r="594" s="16" customFormat="1"/>
    <row r="595" s="16" customFormat="1"/>
    <row r="596" s="16" customFormat="1"/>
    <row r="597" s="16" customFormat="1"/>
    <row r="598" s="16" customFormat="1"/>
    <row r="599" s="16" customFormat="1"/>
    <row r="600" s="16" customFormat="1"/>
    <row r="601" s="16" customFormat="1"/>
    <row r="602" s="16" customFormat="1"/>
    <row r="603" s="16" customFormat="1"/>
    <row r="604" s="16" customFormat="1"/>
    <row r="605" s="16" customFormat="1"/>
    <row r="606" s="16" customFormat="1"/>
    <row r="607" s="16" customFormat="1"/>
    <row r="608" s="16" customFormat="1"/>
    <row r="609" s="16" customFormat="1"/>
    <row r="610" s="16" customFormat="1"/>
    <row r="611" s="16" customFormat="1"/>
    <row r="612" s="16" customFormat="1"/>
    <row r="613" s="16" customFormat="1"/>
    <row r="614" s="16" customFormat="1"/>
    <row r="615" s="16" customFormat="1"/>
    <row r="616" s="16" customFormat="1"/>
    <row r="617" s="16" customFormat="1"/>
    <row r="618" s="16" customFormat="1"/>
    <row r="619" s="16" customFormat="1"/>
    <row r="620" s="16" customFormat="1"/>
    <row r="621" s="16" customFormat="1"/>
    <row r="622" s="16" customFormat="1"/>
    <row r="623" s="16" customFormat="1"/>
    <row r="624" s="16" customFormat="1"/>
    <row r="625" s="16" customFormat="1"/>
    <row r="626" s="16" customFormat="1"/>
    <row r="627" s="16" customFormat="1"/>
  </sheetData>
  <sheetProtection password="D7C3" sheet="1" objects="1" scenarios="1"/>
  <mergeCells count="201">
    <mergeCell ref="A425:F425"/>
    <mergeCell ref="E382:E387"/>
    <mergeCell ref="E389:E394"/>
    <mergeCell ref="E396:E401"/>
    <mergeCell ref="E403:E408"/>
    <mergeCell ref="E410:E415"/>
    <mergeCell ref="E417:E422"/>
    <mergeCell ref="E340:E345"/>
    <mergeCell ref="E347:E352"/>
    <mergeCell ref="E354:E359"/>
    <mergeCell ref="E361:E366"/>
    <mergeCell ref="E368:E373"/>
    <mergeCell ref="E375:E380"/>
    <mergeCell ref="D382:D387"/>
    <mergeCell ref="D389:D394"/>
    <mergeCell ref="D396:D401"/>
    <mergeCell ref="D403:D408"/>
    <mergeCell ref="D410:D415"/>
    <mergeCell ref="D417:D422"/>
    <mergeCell ref="D340:D345"/>
    <mergeCell ref="D347:D352"/>
    <mergeCell ref="D354:D359"/>
    <mergeCell ref="D361:D366"/>
    <mergeCell ref="D368:D373"/>
    <mergeCell ref="E298:E303"/>
    <mergeCell ref="E305:E310"/>
    <mergeCell ref="E312:E317"/>
    <mergeCell ref="E319:E324"/>
    <mergeCell ref="E326:E331"/>
    <mergeCell ref="E333:E338"/>
    <mergeCell ref="E256:E261"/>
    <mergeCell ref="E263:E268"/>
    <mergeCell ref="E270:E275"/>
    <mergeCell ref="E277:E282"/>
    <mergeCell ref="E284:E289"/>
    <mergeCell ref="E291:E296"/>
    <mergeCell ref="E214:E219"/>
    <mergeCell ref="E221:E226"/>
    <mergeCell ref="E228:E233"/>
    <mergeCell ref="E235:E240"/>
    <mergeCell ref="E242:E247"/>
    <mergeCell ref="E249:E254"/>
    <mergeCell ref="E172:E177"/>
    <mergeCell ref="E179:E184"/>
    <mergeCell ref="E186:E191"/>
    <mergeCell ref="E193:E198"/>
    <mergeCell ref="E200:E205"/>
    <mergeCell ref="E207:E212"/>
    <mergeCell ref="E130:E135"/>
    <mergeCell ref="E137:E142"/>
    <mergeCell ref="E144:E149"/>
    <mergeCell ref="E151:E156"/>
    <mergeCell ref="E158:E163"/>
    <mergeCell ref="E165:E170"/>
    <mergeCell ref="E88:E93"/>
    <mergeCell ref="E95:E100"/>
    <mergeCell ref="E102:E107"/>
    <mergeCell ref="E109:E114"/>
    <mergeCell ref="E116:E121"/>
    <mergeCell ref="E123:E128"/>
    <mergeCell ref="E46:E51"/>
    <mergeCell ref="E53:E58"/>
    <mergeCell ref="E60:E65"/>
    <mergeCell ref="E67:E72"/>
    <mergeCell ref="E74:E79"/>
    <mergeCell ref="E81:E86"/>
    <mergeCell ref="E4:E9"/>
    <mergeCell ref="E11:E16"/>
    <mergeCell ref="E18:E23"/>
    <mergeCell ref="E25:E30"/>
    <mergeCell ref="E32:E37"/>
    <mergeCell ref="E39:E44"/>
    <mergeCell ref="D375:D380"/>
    <mergeCell ref="D298:D303"/>
    <mergeCell ref="D305:D310"/>
    <mergeCell ref="D312:D317"/>
    <mergeCell ref="D319:D324"/>
    <mergeCell ref="D326:D331"/>
    <mergeCell ref="D333:D338"/>
    <mergeCell ref="D256:D261"/>
    <mergeCell ref="D263:D268"/>
    <mergeCell ref="D270:D275"/>
    <mergeCell ref="D277:D282"/>
    <mergeCell ref="D284:D289"/>
    <mergeCell ref="D291:D296"/>
    <mergeCell ref="D214:D219"/>
    <mergeCell ref="D221:D226"/>
    <mergeCell ref="D228:D233"/>
    <mergeCell ref="D235:D240"/>
    <mergeCell ref="D242:D247"/>
    <mergeCell ref="D249:D254"/>
    <mergeCell ref="D172:D177"/>
    <mergeCell ref="D179:D184"/>
    <mergeCell ref="D186:D191"/>
    <mergeCell ref="D193:D198"/>
    <mergeCell ref="D200:D205"/>
    <mergeCell ref="D207:D212"/>
    <mergeCell ref="D130:D135"/>
    <mergeCell ref="D137:D142"/>
    <mergeCell ref="D144:D149"/>
    <mergeCell ref="D151:D156"/>
    <mergeCell ref="D158:D163"/>
    <mergeCell ref="D165:D170"/>
    <mergeCell ref="D88:D93"/>
    <mergeCell ref="D95:D100"/>
    <mergeCell ref="D102:D107"/>
    <mergeCell ref="D109:D114"/>
    <mergeCell ref="D116:D121"/>
    <mergeCell ref="D123:D128"/>
    <mergeCell ref="D46:D51"/>
    <mergeCell ref="D53:D58"/>
    <mergeCell ref="D60:D65"/>
    <mergeCell ref="D67:D72"/>
    <mergeCell ref="D74:D79"/>
    <mergeCell ref="D81:D86"/>
    <mergeCell ref="B403:B422"/>
    <mergeCell ref="C403:C408"/>
    <mergeCell ref="C410:C415"/>
    <mergeCell ref="C417:C422"/>
    <mergeCell ref="B375:B401"/>
    <mergeCell ref="C375:C380"/>
    <mergeCell ref="C382:C387"/>
    <mergeCell ref="C389:C394"/>
    <mergeCell ref="C396:C401"/>
    <mergeCell ref="C123:C128"/>
    <mergeCell ref="B130:B163"/>
    <mergeCell ref="C130:C135"/>
    <mergeCell ref="C137:C142"/>
    <mergeCell ref="C144:C149"/>
    <mergeCell ref="C151:C156"/>
    <mergeCell ref="C158:C163"/>
    <mergeCell ref="A67:B86"/>
    <mergeCell ref="C67:C72"/>
    <mergeCell ref="D4:D9"/>
    <mergeCell ref="D11:D16"/>
    <mergeCell ref="D18:D23"/>
    <mergeCell ref="D25:D30"/>
    <mergeCell ref="D32:D37"/>
    <mergeCell ref="D39:D44"/>
    <mergeCell ref="B354:B373"/>
    <mergeCell ref="C354:C359"/>
    <mergeCell ref="C361:C366"/>
    <mergeCell ref="C368:C373"/>
    <mergeCell ref="B305:B324"/>
    <mergeCell ref="C305:C310"/>
    <mergeCell ref="C312:C317"/>
    <mergeCell ref="C319:C324"/>
    <mergeCell ref="C242:C247"/>
    <mergeCell ref="C249:C254"/>
    <mergeCell ref="B165:B205"/>
    <mergeCell ref="C165:C170"/>
    <mergeCell ref="C172:C177"/>
    <mergeCell ref="C179:C184"/>
    <mergeCell ref="C186:C191"/>
    <mergeCell ref="C193:C198"/>
    <mergeCell ref="C200:C205"/>
    <mergeCell ref="C116:C121"/>
    <mergeCell ref="A326:A422"/>
    <mergeCell ref="B326:B352"/>
    <mergeCell ref="C326:C331"/>
    <mergeCell ref="C333:C338"/>
    <mergeCell ref="C340:C345"/>
    <mergeCell ref="C347:C352"/>
    <mergeCell ref="C256:C261"/>
    <mergeCell ref="B263:B282"/>
    <mergeCell ref="C263:C268"/>
    <mergeCell ref="C270:C275"/>
    <mergeCell ref="C277:C282"/>
    <mergeCell ref="A284:A324"/>
    <mergeCell ref="B284:B303"/>
    <mergeCell ref="C284:C289"/>
    <mergeCell ref="C291:C296"/>
    <mergeCell ref="C298:C303"/>
    <mergeCell ref="A207:A282"/>
    <mergeCell ref="B207:B226"/>
    <mergeCell ref="C207:C212"/>
    <mergeCell ref="C214:C219"/>
    <mergeCell ref="C221:C226"/>
    <mergeCell ref="B228:B261"/>
    <mergeCell ref="C228:C233"/>
    <mergeCell ref="C235:C240"/>
    <mergeCell ref="A3:B3"/>
    <mergeCell ref="A4:B30"/>
    <mergeCell ref="C4:C9"/>
    <mergeCell ref="C11:C16"/>
    <mergeCell ref="C18:C23"/>
    <mergeCell ref="C25:C30"/>
    <mergeCell ref="C74:C79"/>
    <mergeCell ref="C81:C86"/>
    <mergeCell ref="A88:A205"/>
    <mergeCell ref="B88:B128"/>
    <mergeCell ref="C88:C93"/>
    <mergeCell ref="C95:C100"/>
    <mergeCell ref="C102:C107"/>
    <mergeCell ref="C109:C114"/>
    <mergeCell ref="A32:B65"/>
    <mergeCell ref="C32:C37"/>
    <mergeCell ref="C39:C44"/>
    <mergeCell ref="C46:C51"/>
    <mergeCell ref="C53:C58"/>
    <mergeCell ref="C60:C65"/>
  </mergeCells>
  <phoneticPr fontId="25" type="noConversion"/>
  <pageMargins left="0.75" right="0.75" top="1" bottom="1" header="0.5" footer="0.5"/>
  <ignoredErrors>
    <ignoredError sqref="G425" emptyCellReferenc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77"/>
  <sheetViews>
    <sheetView workbookViewId="0">
      <selection activeCell="A5" sqref="A5"/>
    </sheetView>
  </sheetViews>
  <sheetFormatPr defaultColWidth="10.69921875" defaultRowHeight="15.6"/>
  <cols>
    <col min="1" max="1" width="76.19921875" style="16" customWidth="1"/>
    <col min="2" max="16384" width="10.69921875" style="16"/>
  </cols>
  <sheetData>
    <row r="1" spans="1:1" ht="36">
      <c r="A1" s="152" t="s">
        <v>97</v>
      </c>
    </row>
    <row r="2" spans="1:1">
      <c r="A2" s="129"/>
    </row>
    <row r="3" spans="1:1" ht="17.399999999999999">
      <c r="A3" s="218" t="s">
        <v>98</v>
      </c>
    </row>
    <row r="4" spans="1:1">
      <c r="A4" s="129"/>
    </row>
    <row r="5" spans="1:1" ht="140.4">
      <c r="A5" s="153" t="s">
        <v>85</v>
      </c>
    </row>
    <row r="6" spans="1:1">
      <c r="A6" s="129"/>
    </row>
    <row r="7" spans="1:1" ht="17.399999999999999">
      <c r="A7" s="218" t="s">
        <v>86</v>
      </c>
    </row>
    <row r="8" spans="1:1">
      <c r="A8" s="129"/>
    </row>
    <row r="9" spans="1:1" ht="145.94999999999999" customHeight="1">
      <c r="A9" s="153" t="s">
        <v>129</v>
      </c>
    </row>
    <row r="10" spans="1:1">
      <c r="A10" s="129"/>
    </row>
    <row r="11" spans="1:1" ht="62.4">
      <c r="A11" s="153" t="s">
        <v>90</v>
      </c>
    </row>
    <row r="12" spans="1:1">
      <c r="A12" s="129"/>
    </row>
    <row r="13" spans="1:1" ht="17.399999999999999">
      <c r="A13" s="218" t="s">
        <v>91</v>
      </c>
    </row>
    <row r="14" spans="1:1">
      <c r="A14" s="129"/>
    </row>
    <row r="15" spans="1:1" ht="46.8">
      <c r="A15" s="153" t="s">
        <v>125</v>
      </c>
    </row>
    <row r="16" spans="1:1">
      <c r="A16" s="129"/>
    </row>
    <row r="17" spans="1:1" ht="31.2">
      <c r="A17" s="153" t="s">
        <v>126</v>
      </c>
    </row>
    <row r="18" spans="1:1">
      <c r="A18" s="153" t="s">
        <v>127</v>
      </c>
    </row>
    <row r="19" spans="1:1">
      <c r="A19" s="153" t="s">
        <v>128</v>
      </c>
    </row>
    <row r="20" spans="1:1">
      <c r="A20" s="153" t="s">
        <v>87</v>
      </c>
    </row>
    <row r="21" spans="1:1" ht="46.8">
      <c r="A21" s="153" t="s">
        <v>88</v>
      </c>
    </row>
    <row r="22" spans="1:1">
      <c r="A22" s="129"/>
    </row>
    <row r="23" spans="1:1" ht="17.399999999999999">
      <c r="A23" s="218" t="s">
        <v>89</v>
      </c>
    </row>
    <row r="24" spans="1:1">
      <c r="A24" s="129"/>
    </row>
    <row r="25" spans="1:1" ht="62.4">
      <c r="A25" s="153" t="s">
        <v>82</v>
      </c>
    </row>
    <row r="26" spans="1:1">
      <c r="A26" s="129"/>
    </row>
    <row r="27" spans="1:1" ht="62.4">
      <c r="A27" s="153" t="s">
        <v>83</v>
      </c>
    </row>
    <row r="28" spans="1:1">
      <c r="A28" s="129"/>
    </row>
    <row r="29" spans="1:1" ht="17.399999999999999">
      <c r="A29" s="218" t="s">
        <v>84</v>
      </c>
    </row>
    <row r="30" spans="1:1">
      <c r="A30" s="129"/>
    </row>
    <row r="31" spans="1:1" ht="93.6">
      <c r="A31" s="153" t="s">
        <v>102</v>
      </c>
    </row>
    <row r="32" spans="1:1">
      <c r="A32" s="129"/>
    </row>
    <row r="33" spans="1:1" ht="17.399999999999999">
      <c r="A33" s="218" t="s">
        <v>103</v>
      </c>
    </row>
    <row r="34" spans="1:1">
      <c r="A34" s="129"/>
    </row>
    <row r="35" spans="1:1">
      <c r="A35" s="153" t="s">
        <v>101</v>
      </c>
    </row>
    <row r="36" spans="1:1">
      <c r="A36" s="154"/>
    </row>
    <row r="37" spans="1:1">
      <c r="A37" s="219" t="s">
        <v>899</v>
      </c>
    </row>
    <row r="38" spans="1:1" ht="46.8">
      <c r="A38" s="219" t="s">
        <v>900</v>
      </c>
    </row>
    <row r="39" spans="1:1" ht="83.7" customHeight="1">
      <c r="A39" s="219" t="s">
        <v>901</v>
      </c>
    </row>
    <row r="40" spans="1:1" ht="78">
      <c r="A40" s="219" t="s">
        <v>902</v>
      </c>
    </row>
    <row r="41" spans="1:1" ht="62.4">
      <c r="A41" s="219" t="s">
        <v>903</v>
      </c>
    </row>
    <row r="42" spans="1:1" ht="31.2">
      <c r="A42" s="219" t="s">
        <v>904</v>
      </c>
    </row>
    <row r="43" spans="1:1">
      <c r="A43" s="154"/>
    </row>
    <row r="44" spans="1:1" ht="62.4">
      <c r="A44" s="155" t="s">
        <v>905</v>
      </c>
    </row>
    <row r="45" spans="1:1">
      <c r="A45" s="129"/>
    </row>
    <row r="46" spans="1:1" ht="46.8">
      <c r="A46" s="153" t="s">
        <v>906</v>
      </c>
    </row>
    <row r="47" spans="1:1">
      <c r="A47" s="129"/>
    </row>
    <row r="48" spans="1:1" ht="94.95" customHeight="1">
      <c r="A48" s="153" t="s">
        <v>907</v>
      </c>
    </row>
    <row r="49" spans="1:1">
      <c r="A49" s="129"/>
    </row>
    <row r="50" spans="1:1" ht="17.399999999999999">
      <c r="A50" s="218" t="s">
        <v>68</v>
      </c>
    </row>
    <row r="51" spans="1:1">
      <c r="A51" s="129"/>
    </row>
    <row r="52" spans="1:1" ht="156">
      <c r="A52" s="153" t="s">
        <v>76</v>
      </c>
    </row>
    <row r="53" spans="1:1">
      <c r="A53" s="129"/>
    </row>
    <row r="54" spans="1:1" ht="17.399999999999999">
      <c r="A54" s="218" t="s">
        <v>77</v>
      </c>
    </row>
    <row r="55" spans="1:1">
      <c r="A55" s="129"/>
    </row>
    <row r="56" spans="1:1" ht="93.6">
      <c r="A56" s="153" t="s">
        <v>99</v>
      </c>
    </row>
    <row r="57" spans="1:1">
      <c r="A57" s="129"/>
    </row>
    <row r="58" spans="1:1" ht="17.399999999999999">
      <c r="A58" s="218" t="s">
        <v>100</v>
      </c>
    </row>
    <row r="59" spans="1:1">
      <c r="A59" s="129"/>
    </row>
    <row r="60" spans="1:1" ht="83.7" customHeight="1">
      <c r="A60" s="153" t="s">
        <v>60</v>
      </c>
    </row>
    <row r="61" spans="1:1">
      <c r="A61" s="129"/>
    </row>
    <row r="62" spans="1:1" ht="46.8">
      <c r="A62" s="153" t="s">
        <v>61</v>
      </c>
    </row>
    <row r="63" spans="1:1">
      <c r="A63" s="129"/>
    </row>
    <row r="64" spans="1:1" ht="17.399999999999999">
      <c r="A64" s="218" t="s">
        <v>62</v>
      </c>
    </row>
    <row r="65" spans="1:1">
      <c r="A65" s="129"/>
    </row>
    <row r="66" spans="1:1" ht="83.7" customHeight="1">
      <c r="A66" s="153" t="s">
        <v>63</v>
      </c>
    </row>
    <row r="67" spans="1:1">
      <c r="A67" s="129"/>
    </row>
    <row r="68" spans="1:1" ht="17.399999999999999">
      <c r="A68" s="218" t="s">
        <v>64</v>
      </c>
    </row>
    <row r="69" spans="1:1">
      <c r="A69" s="129"/>
    </row>
    <row r="70" spans="1:1" ht="93.6" customHeight="1">
      <c r="A70" s="153" t="s">
        <v>80</v>
      </c>
    </row>
    <row r="71" spans="1:1">
      <c r="A71" s="129"/>
    </row>
    <row r="72" spans="1:1" ht="17.399999999999999">
      <c r="A72" s="218" t="s">
        <v>81</v>
      </c>
    </row>
    <row r="73" spans="1:1">
      <c r="A73" s="129"/>
    </row>
    <row r="74" spans="1:1" ht="67.95" customHeight="1">
      <c r="A74" s="153" t="s">
        <v>908</v>
      </c>
    </row>
    <row r="75" spans="1:1" ht="22.2" customHeight="1">
      <c r="A75" s="153"/>
    </row>
    <row r="76" spans="1:1" ht="22.2" customHeight="1">
      <c r="A76" s="221">
        <v>42969</v>
      </c>
    </row>
    <row r="77" spans="1:1">
      <c r="A77" s="220"/>
    </row>
  </sheetData>
  <sheetProtection algorithmName="SHA-512" hashValue="D0UPlPFFWTcj2ljbCZRE+QcRleB4CXYa2czJKXNB0OP/mqANe5yriYdekRtcOeBytMceNztLmCieddLdOta0nA==" saltValue="frPe+/S0NYZL/31nOEKCSg==" spinCount="100000" sheet="1" objects="1" scenarios="1"/>
  <phoneticPr fontId="25" type="noConversion"/>
  <pageMargins left="0.75" right="0.75" top="1" bottom="1" header="0.5" footer="0.5"/>
  <pageSetup scale="68"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 the Lean Sensei</vt:lpstr>
      <vt:lpstr>AME Lean Sensei Questions</vt:lpstr>
      <vt:lpstr>Report Card</vt:lpstr>
      <vt:lpstr>Dashboard</vt:lpstr>
      <vt:lpstr>Comparison Analysis</vt:lpstr>
      <vt:lpstr>Calculations</vt:lpstr>
      <vt:lpstr>Privacy Statement</vt:lpstr>
      <vt:lpstr>'AME Lean Sensei Questions'!Print_Area</vt:lpstr>
      <vt:lpstr>'AME Lean Sensei Questions'!Print_Titles</vt:lpstr>
    </vt:vector>
  </TitlesOfParts>
  <Company>Association of Manufacturing Excellence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AME Award Self Assessment</dc:title>
  <dc:subject>AME Award Self Assessment</dc:subject>
  <dc:creator>Mark Preston</dc:creator>
  <dc:description>Copywright 2016_x000d_Association of Manufacturing Excellence</dc:description>
  <cp:lastModifiedBy>Julieanne Abajian</cp:lastModifiedBy>
  <cp:lastPrinted>2018-01-03T20:03:08Z</cp:lastPrinted>
  <dcterms:created xsi:type="dcterms:W3CDTF">2015-07-15T15:15:58Z</dcterms:created>
  <dcterms:modified xsi:type="dcterms:W3CDTF">2018-02-20T22:48:57Z</dcterms:modified>
</cp:coreProperties>
</file>