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Users\jtalley\Tech Connect Drive\Staff Shared\MARKETING\Lean Sensei app\"/>
    </mc:Choice>
  </mc:AlternateContent>
  <xr:revisionPtr revIDLastSave="0" documentId="13_ncr:1_{BB513DFC-3718-47AB-B1B0-E1904280BB61}" xr6:coauthVersionLast="34" xr6:coauthVersionMax="34" xr10:uidLastSave="{00000000-0000-0000-0000-000000000000}"/>
  <bookViews>
    <workbookView xWindow="576" yWindow="456" windowWidth="18516" windowHeight="7356" firstSheet="1" activeTab="1" xr2:uid="{00000000-000D-0000-FFFF-FFFF00000000}"/>
  </bookViews>
  <sheets>
    <sheet name="How to use the Lean Sensei" sheetId="1" r:id="rId1"/>
    <sheet name="AME Lean Sensei Questions" sheetId="2" r:id="rId2"/>
    <sheet name="Report Card" sheetId="3" r:id="rId3"/>
    <sheet name="Dashboard" sheetId="4" r:id="rId4"/>
    <sheet name="Comparison Analysis" sheetId="5" r:id="rId5"/>
    <sheet name="Calculations" sheetId="6" state="hidden" r:id="rId6"/>
    <sheet name="Privacy Statement" sheetId="7" r:id="rId7"/>
  </sheets>
  <calcPr calcId="17901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17" i="6" l="1"/>
  <c r="E417" i="6" s="1"/>
  <c r="D410" i="6"/>
  <c r="E410" i="6" s="1"/>
  <c r="E72" i="3" s="1"/>
  <c r="D72" i="3" s="1"/>
  <c r="D403" i="6"/>
  <c r="E403" i="6" s="1"/>
  <c r="D396" i="6"/>
  <c r="E396" i="6" s="1"/>
  <c r="E69" i="3" s="1"/>
  <c r="D389" i="6"/>
  <c r="E389" i="6" s="1"/>
  <c r="E382" i="6"/>
  <c r="E67" i="3" s="1"/>
  <c r="D382" i="6"/>
  <c r="D375" i="6"/>
  <c r="E375" i="6" s="1"/>
  <c r="E66" i="3" s="1"/>
  <c r="D368" i="6"/>
  <c r="E368" i="6" s="1"/>
  <c r="E64" i="3" s="1"/>
  <c r="D361" i="6"/>
  <c r="E361" i="6" s="1"/>
  <c r="E63" i="3" s="1"/>
  <c r="D354" i="6"/>
  <c r="E354" i="6" s="1"/>
  <c r="D347" i="6"/>
  <c r="E347" i="6" s="1"/>
  <c r="E60" i="3" s="1"/>
  <c r="D340" i="6"/>
  <c r="E340" i="6" s="1"/>
  <c r="E59" i="3" s="1"/>
  <c r="D333" i="6"/>
  <c r="E333" i="6" s="1"/>
  <c r="E326" i="6"/>
  <c r="E57" i="3" s="1"/>
  <c r="D326" i="6"/>
  <c r="D319" i="6"/>
  <c r="E319" i="6" s="1"/>
  <c r="E55" i="3" s="1"/>
  <c r="F55" i="3" s="1"/>
  <c r="D312" i="6"/>
  <c r="E312" i="6" s="1"/>
  <c r="E54" i="3" s="1"/>
  <c r="D305" i="6"/>
  <c r="E305" i="6" s="1"/>
  <c r="H304" i="6"/>
  <c r="D298" i="6"/>
  <c r="E298" i="6" s="1"/>
  <c r="E51" i="3" s="1"/>
  <c r="D291" i="6"/>
  <c r="E291" i="6" s="1"/>
  <c r="E50" i="3" s="1"/>
  <c r="D50" i="3" s="1"/>
  <c r="D284" i="6"/>
  <c r="E284" i="6" s="1"/>
  <c r="D277" i="6"/>
  <c r="E277" i="6" s="1"/>
  <c r="E47" i="3" s="1"/>
  <c r="D270" i="6"/>
  <c r="E270" i="6" s="1"/>
  <c r="E263" i="6"/>
  <c r="E45" i="3" s="1"/>
  <c r="D263" i="6"/>
  <c r="D256" i="6"/>
  <c r="E256" i="6" s="1"/>
  <c r="E44" i="3" s="1"/>
  <c r="D249" i="6"/>
  <c r="E249" i="6" s="1"/>
  <c r="E43" i="3" s="1"/>
  <c r="D242" i="6"/>
  <c r="E242" i="6" s="1"/>
  <c r="D235" i="6"/>
  <c r="E235" i="6" s="1"/>
  <c r="E41" i="3" s="1"/>
  <c r="D228" i="6"/>
  <c r="E228" i="6" s="1"/>
  <c r="E40" i="3" s="1"/>
  <c r="D221" i="6"/>
  <c r="E221" i="6" s="1"/>
  <c r="E39" i="3" s="1"/>
  <c r="D214" i="6"/>
  <c r="E214" i="6" s="1"/>
  <c r="E207" i="6"/>
  <c r="E37" i="3" s="1"/>
  <c r="D207" i="6"/>
  <c r="D200" i="6"/>
  <c r="E200" i="6" s="1"/>
  <c r="E35" i="3" s="1"/>
  <c r="F35" i="3" s="1"/>
  <c r="D193" i="6"/>
  <c r="E193" i="6" s="1"/>
  <c r="E34" i="3" s="1"/>
  <c r="D186" i="6"/>
  <c r="E186" i="6" s="1"/>
  <c r="E33" i="3" s="1"/>
  <c r="F33" i="3" s="1"/>
  <c r="D179" i="6"/>
  <c r="E179" i="6" s="1"/>
  <c r="E32" i="3" s="1"/>
  <c r="D172" i="6"/>
  <c r="E172" i="6" s="1"/>
  <c r="E31" i="3" s="1"/>
  <c r="F31" i="3" s="1"/>
  <c r="D165" i="6"/>
  <c r="E165" i="6" s="1"/>
  <c r="E30" i="3" s="1"/>
  <c r="D158" i="6"/>
  <c r="E158" i="6" s="1"/>
  <c r="E151" i="6"/>
  <c r="E28" i="3" s="1"/>
  <c r="D151" i="6"/>
  <c r="D144" i="6"/>
  <c r="E144" i="6" s="1"/>
  <c r="E27" i="3" s="1"/>
  <c r="F27" i="3" s="1"/>
  <c r="D137" i="6"/>
  <c r="E137" i="6" s="1"/>
  <c r="E26" i="3" s="1"/>
  <c r="D130" i="6"/>
  <c r="E130" i="6" s="1"/>
  <c r="D123" i="6"/>
  <c r="E123" i="6" s="1"/>
  <c r="E24" i="3" s="1"/>
  <c r="D116" i="6"/>
  <c r="E116" i="6" s="1"/>
  <c r="E23" i="3" s="1"/>
  <c r="F23" i="3" s="1"/>
  <c r="D109" i="6"/>
  <c r="E109" i="6" s="1"/>
  <c r="E22" i="3" s="1"/>
  <c r="D102" i="6"/>
  <c r="E102" i="6" s="1"/>
  <c r="E95" i="6"/>
  <c r="E20" i="3" s="1"/>
  <c r="D95" i="6"/>
  <c r="D88" i="6"/>
  <c r="E88" i="6" s="1"/>
  <c r="E19" i="3" s="1"/>
  <c r="D81" i="6"/>
  <c r="E81" i="6" s="1"/>
  <c r="E17" i="3" s="1"/>
  <c r="D74" i="6"/>
  <c r="E74" i="6" s="1"/>
  <c r="E16" i="3" s="1"/>
  <c r="F16" i="3" s="1"/>
  <c r="D67" i="6"/>
  <c r="E67" i="6" s="1"/>
  <c r="E15" i="3" s="1"/>
  <c r="F15" i="3" s="1"/>
  <c r="D60" i="6"/>
  <c r="E60" i="6" s="1"/>
  <c r="D53" i="6"/>
  <c r="E53" i="6" s="1"/>
  <c r="E12" i="3" s="1"/>
  <c r="D46" i="6"/>
  <c r="E46" i="6" s="1"/>
  <c r="E39" i="6"/>
  <c r="D39" i="6"/>
  <c r="D32" i="6"/>
  <c r="E32" i="6" s="1"/>
  <c r="D25" i="6"/>
  <c r="E25" i="6" s="1"/>
  <c r="E7" i="3" s="1"/>
  <c r="D18" i="6"/>
  <c r="E18" i="6" s="1"/>
  <c r="C18" i="6"/>
  <c r="C25" i="6" s="1"/>
  <c r="C32" i="6" s="1"/>
  <c r="C39" i="6" s="1"/>
  <c r="C46" i="6" s="1"/>
  <c r="C53" i="6" s="1"/>
  <c r="C60" i="6" s="1"/>
  <c r="C67" i="6" s="1"/>
  <c r="C74" i="6" s="1"/>
  <c r="C81" i="6" s="1"/>
  <c r="C88" i="6" s="1"/>
  <c r="C95" i="6" s="1"/>
  <c r="C102" i="6" s="1"/>
  <c r="C109" i="6" s="1"/>
  <c r="C116" i="6" s="1"/>
  <c r="C123" i="6" s="1"/>
  <c r="C130" i="6" s="1"/>
  <c r="C137" i="6" s="1"/>
  <c r="C144" i="6" s="1"/>
  <c r="C151" i="6" s="1"/>
  <c r="C158" i="6" s="1"/>
  <c r="C165" i="6" s="1"/>
  <c r="C172" i="6" s="1"/>
  <c r="C179" i="6" s="1"/>
  <c r="C186" i="6" s="1"/>
  <c r="C193" i="6" s="1"/>
  <c r="C200" i="6" s="1"/>
  <c r="C207" i="6" s="1"/>
  <c r="C214" i="6" s="1"/>
  <c r="C221" i="6" s="1"/>
  <c r="C228" i="6" s="1"/>
  <c r="C235" i="6" s="1"/>
  <c r="C242" i="6" s="1"/>
  <c r="C249" i="6" s="1"/>
  <c r="C256" i="6" s="1"/>
  <c r="C263" i="6" s="1"/>
  <c r="C270" i="6" s="1"/>
  <c r="C277" i="6" s="1"/>
  <c r="C284" i="6" s="1"/>
  <c r="C291" i="6" s="1"/>
  <c r="C298" i="6" s="1"/>
  <c r="C305" i="6" s="1"/>
  <c r="C312" i="6" s="1"/>
  <c r="C319" i="6" s="1"/>
  <c r="C326" i="6" s="1"/>
  <c r="C333" i="6" s="1"/>
  <c r="C340" i="6" s="1"/>
  <c r="C347" i="6" s="1"/>
  <c r="C354" i="6" s="1"/>
  <c r="C361" i="6" s="1"/>
  <c r="C368" i="6" s="1"/>
  <c r="C375" i="6" s="1"/>
  <c r="C382" i="6" s="1"/>
  <c r="C389" i="6" s="1"/>
  <c r="C396" i="6" s="1"/>
  <c r="C403" i="6" s="1"/>
  <c r="C410" i="6" s="1"/>
  <c r="C417" i="6" s="1"/>
  <c r="D11" i="6"/>
  <c r="E11" i="6" s="1"/>
  <c r="E5" i="3" s="1"/>
  <c r="D4" i="6"/>
  <c r="E4" i="6" s="1"/>
  <c r="B33" i="5"/>
  <c r="A15" i="4"/>
  <c r="A14" i="4"/>
  <c r="A13" i="4"/>
  <c r="A12" i="4"/>
  <c r="A11" i="4"/>
  <c r="A10" i="4"/>
  <c r="A9" i="4"/>
  <c r="A8" i="4"/>
  <c r="A7" i="4"/>
  <c r="A6" i="4"/>
  <c r="A5" i="4"/>
  <c r="A4" i="4"/>
  <c r="C3" i="4"/>
  <c r="B3" i="4"/>
  <c r="A3" i="4"/>
  <c r="E73" i="3"/>
  <c r="E71" i="3"/>
  <c r="E68" i="3"/>
  <c r="E58" i="3"/>
  <c r="F53" i="3"/>
  <c r="E53" i="3"/>
  <c r="D53" i="3"/>
  <c r="E49" i="3"/>
  <c r="E46" i="3"/>
  <c r="F46" i="3" s="1"/>
  <c r="E42" i="3"/>
  <c r="F42" i="3" s="1"/>
  <c r="E38" i="3"/>
  <c r="F38" i="3" s="1"/>
  <c r="E29" i="3"/>
  <c r="F29" i="3" s="1"/>
  <c r="E25" i="3"/>
  <c r="F25" i="3" s="1"/>
  <c r="E21" i="3"/>
  <c r="F21" i="3" s="1"/>
  <c r="E13" i="3"/>
  <c r="F13" i="3" s="1"/>
  <c r="E11" i="3"/>
  <c r="F11" i="3" s="1"/>
  <c r="D11" i="3"/>
  <c r="E10" i="3"/>
  <c r="F10" i="3" s="1"/>
  <c r="E9" i="3"/>
  <c r="E6" i="3"/>
  <c r="F6" i="3" s="1"/>
  <c r="A426" i="2"/>
  <c r="C18" i="2"/>
  <c r="C25" i="2" s="1"/>
  <c r="C32" i="2" s="1"/>
  <c r="C39" i="2" s="1"/>
  <c r="C46" i="2" s="1"/>
  <c r="C53" i="2" s="1"/>
  <c r="C60" i="2" s="1"/>
  <c r="C67" i="2" s="1"/>
  <c r="C74" i="2" s="1"/>
  <c r="C81" i="2" s="1"/>
  <c r="C88" i="2" s="1"/>
  <c r="C95" i="2" s="1"/>
  <c r="C102" i="2" s="1"/>
  <c r="C109" i="2" s="1"/>
  <c r="C116" i="2" s="1"/>
  <c r="C123" i="2" s="1"/>
  <c r="C130" i="2" s="1"/>
  <c r="C137" i="2" s="1"/>
  <c r="C144" i="2" s="1"/>
  <c r="C151" i="2" s="1"/>
  <c r="C158" i="2" s="1"/>
  <c r="C165" i="2" s="1"/>
  <c r="C172" i="2" s="1"/>
  <c r="C179" i="2" s="1"/>
  <c r="C186" i="2" s="1"/>
  <c r="C193" i="2" s="1"/>
  <c r="C200" i="2" s="1"/>
  <c r="C207" i="2" s="1"/>
  <c r="C214" i="2" s="1"/>
  <c r="C221" i="2" s="1"/>
  <c r="C228" i="2" s="1"/>
  <c r="C235" i="2" s="1"/>
  <c r="C242" i="2" s="1"/>
  <c r="C249" i="2" s="1"/>
  <c r="C256" i="2" s="1"/>
  <c r="C263" i="2" s="1"/>
  <c r="C270" i="2" s="1"/>
  <c r="C277" i="2" s="1"/>
  <c r="C284" i="2" s="1"/>
  <c r="C291" i="2" s="1"/>
  <c r="C298" i="2" s="1"/>
  <c r="C305" i="2" s="1"/>
  <c r="C312" i="2" s="1"/>
  <c r="C319" i="2" s="1"/>
  <c r="C326" i="2" s="1"/>
  <c r="C333" i="2" s="1"/>
  <c r="C340" i="2" s="1"/>
  <c r="C347" i="2" s="1"/>
  <c r="C354" i="2" s="1"/>
  <c r="C361" i="2" s="1"/>
  <c r="C368" i="2" s="1"/>
  <c r="C375" i="2" s="1"/>
  <c r="C382" i="2" s="1"/>
  <c r="C389" i="2" s="1"/>
  <c r="C396" i="2" s="1"/>
  <c r="C403" i="2" s="1"/>
  <c r="C410" i="2" s="1"/>
  <c r="C417" i="2" s="1"/>
  <c r="F51" i="3" l="1"/>
  <c r="D51" i="3"/>
  <c r="E52" i="3"/>
  <c r="C10" i="4" s="1"/>
  <c r="E70" i="3"/>
  <c r="K70" i="3" s="1"/>
  <c r="C32" i="5" s="1"/>
  <c r="E48" i="3"/>
  <c r="F5" i="3"/>
  <c r="D5" i="3"/>
  <c r="F7" i="3"/>
  <c r="D7" i="3"/>
  <c r="F26" i="3"/>
  <c r="D26" i="3"/>
  <c r="F32" i="3"/>
  <c r="D32" i="3"/>
  <c r="F40" i="3"/>
  <c r="D40" i="3"/>
  <c r="D43" i="3"/>
  <c r="F43" i="3"/>
  <c r="F54" i="3"/>
  <c r="D54" i="3"/>
  <c r="F12" i="3"/>
  <c r="D12" i="3"/>
  <c r="F20" i="3"/>
  <c r="D20" i="3"/>
  <c r="F30" i="3"/>
  <c r="D30" i="3"/>
  <c r="F37" i="3"/>
  <c r="D37" i="3"/>
  <c r="F44" i="3"/>
  <c r="D44" i="3"/>
  <c r="D47" i="3"/>
  <c r="F47" i="3"/>
  <c r="D59" i="3"/>
  <c r="F59" i="3"/>
  <c r="D67" i="3"/>
  <c r="F67" i="3"/>
  <c r="F17" i="3"/>
  <c r="D17" i="3"/>
  <c r="F24" i="3"/>
  <c r="D24" i="3"/>
  <c r="F34" i="3"/>
  <c r="D34" i="3"/>
  <c r="F41" i="3"/>
  <c r="D41" i="3"/>
  <c r="D64" i="3"/>
  <c r="F64" i="3"/>
  <c r="E18" i="3"/>
  <c r="F22" i="3"/>
  <c r="D22" i="3"/>
  <c r="F28" i="3"/>
  <c r="D28" i="3"/>
  <c r="D39" i="3"/>
  <c r="F39" i="3"/>
  <c r="F45" i="3"/>
  <c r="D45" i="3"/>
  <c r="D57" i="3"/>
  <c r="E56" i="3"/>
  <c r="K56" i="3" s="1"/>
  <c r="C29" i="5" s="1"/>
  <c r="C13" i="5" s="1"/>
  <c r="D13" i="5" s="1"/>
  <c r="E13" i="5" s="1"/>
  <c r="F13" i="5" s="1"/>
  <c r="F57" i="3"/>
  <c r="D69" i="3"/>
  <c r="F69" i="3"/>
  <c r="E8" i="3"/>
  <c r="C5" i="4" s="1"/>
  <c r="E31" i="6"/>
  <c r="G31" i="6" s="1"/>
  <c r="E66" i="6"/>
  <c r="G66" i="6" s="1"/>
  <c r="E423" i="6"/>
  <c r="G423" i="6" s="1"/>
  <c r="E4" i="3"/>
  <c r="D10" i="3"/>
  <c r="D15" i="3"/>
  <c r="F50" i="3"/>
  <c r="F72" i="3"/>
  <c r="E283" i="6"/>
  <c r="G283" i="6" s="1"/>
  <c r="E374" i="6"/>
  <c r="G374" i="6" s="1"/>
  <c r="D21" i="3"/>
  <c r="D25" i="3"/>
  <c r="D29" i="3"/>
  <c r="D33" i="3"/>
  <c r="D55" i="3"/>
  <c r="E62" i="3"/>
  <c r="K8" i="3"/>
  <c r="K48" i="3"/>
  <c r="C27" i="5" s="1"/>
  <c r="C9" i="4"/>
  <c r="C16" i="5"/>
  <c r="D16" i="5" s="1"/>
  <c r="E16" i="5" s="1"/>
  <c r="F16" i="5" s="1"/>
  <c r="D32" i="5"/>
  <c r="E32" i="5" s="1"/>
  <c r="F32" i="5" s="1"/>
  <c r="K18" i="3"/>
  <c r="C25" i="5" s="1"/>
  <c r="C7" i="4"/>
  <c r="F4" i="3"/>
  <c r="D6" i="3"/>
  <c r="D9" i="3"/>
  <c r="D13" i="3"/>
  <c r="E14" i="3"/>
  <c r="D16" i="3"/>
  <c r="D14" i="3" s="1"/>
  <c r="D19" i="3"/>
  <c r="D23" i="3"/>
  <c r="D27" i="3"/>
  <c r="D31" i="3"/>
  <c r="D35" i="3"/>
  <c r="E36" i="3"/>
  <c r="D38" i="3"/>
  <c r="D42" i="3"/>
  <c r="D46" i="3"/>
  <c r="D49" i="3"/>
  <c r="D48" i="3" s="1"/>
  <c r="F48" i="3" s="1"/>
  <c r="F58" i="3"/>
  <c r="D58" i="3"/>
  <c r="D60" i="3"/>
  <c r="F60" i="3"/>
  <c r="F71" i="3"/>
  <c r="D71" i="3"/>
  <c r="D73" i="3"/>
  <c r="F73" i="3"/>
  <c r="E87" i="6"/>
  <c r="G87" i="6" s="1"/>
  <c r="E353" i="6"/>
  <c r="G353" i="6" s="1"/>
  <c r="F9" i="3"/>
  <c r="F19" i="3"/>
  <c r="F49" i="3"/>
  <c r="K52" i="3"/>
  <c r="C28" i="5" s="1"/>
  <c r="D66" i="3"/>
  <c r="F66" i="3"/>
  <c r="F68" i="3"/>
  <c r="D68" i="3"/>
  <c r="C14" i="4"/>
  <c r="C11" i="4"/>
  <c r="D29" i="5"/>
  <c r="E29" i="5" s="1"/>
  <c r="F29" i="5" s="1"/>
  <c r="E304" i="6"/>
  <c r="G304" i="6" s="1"/>
  <c r="E402" i="6"/>
  <c r="G402" i="6" s="1"/>
  <c r="D63" i="3"/>
  <c r="E61" i="3"/>
  <c r="F63" i="3"/>
  <c r="E65" i="3"/>
  <c r="E206" i="6"/>
  <c r="G206" i="6" s="1"/>
  <c r="E325" i="6"/>
  <c r="G325" i="6" s="1"/>
  <c r="D56" i="3" l="1"/>
  <c r="D70" i="3"/>
  <c r="F70" i="3" s="1"/>
  <c r="D14" i="4" s="1"/>
  <c r="D8" i="3"/>
  <c r="D62" i="3"/>
  <c r="D61" i="3" s="1"/>
  <c r="F62" i="3"/>
  <c r="D4" i="3"/>
  <c r="E3" i="3"/>
  <c r="E75" i="3"/>
  <c r="C15" i="4" s="1"/>
  <c r="G425" i="6"/>
  <c r="D3" i="3"/>
  <c r="B4" i="4" s="1"/>
  <c r="D52" i="3"/>
  <c r="D36" i="3"/>
  <c r="B8" i="4" s="1"/>
  <c r="B6" i="4"/>
  <c r="J14" i="3"/>
  <c r="J36" i="3"/>
  <c r="B11" i="4"/>
  <c r="J56" i="3"/>
  <c r="F56" i="3"/>
  <c r="D9" i="4"/>
  <c r="G48" i="3"/>
  <c r="E9" i="4" s="1"/>
  <c r="D18" i="3"/>
  <c r="B5" i="4"/>
  <c r="J8" i="3"/>
  <c r="D65" i="3"/>
  <c r="F65" i="3" s="1"/>
  <c r="F8" i="3"/>
  <c r="C6" i="4"/>
  <c r="F14" i="3"/>
  <c r="K14" i="3"/>
  <c r="C24" i="5" s="1"/>
  <c r="C9" i="5"/>
  <c r="D9" i="5" s="1"/>
  <c r="E9" i="5" s="1"/>
  <c r="F9" i="5" s="1"/>
  <c r="D25" i="5"/>
  <c r="E25" i="5" s="1"/>
  <c r="F25" i="5" s="1"/>
  <c r="C11" i="5"/>
  <c r="D11" i="5" s="1"/>
  <c r="E11" i="5" s="1"/>
  <c r="F11" i="5" s="1"/>
  <c r="D27" i="5"/>
  <c r="E27" i="5" s="1"/>
  <c r="F27" i="5" s="1"/>
  <c r="K65" i="3"/>
  <c r="C31" i="5" s="1"/>
  <c r="C13" i="4"/>
  <c r="K61" i="3"/>
  <c r="C30" i="5" s="1"/>
  <c r="C12" i="4"/>
  <c r="G70" i="3"/>
  <c r="E14" i="4" s="1"/>
  <c r="C12" i="5"/>
  <c r="D12" i="5" s="1"/>
  <c r="E12" i="5" s="1"/>
  <c r="F12" i="5" s="1"/>
  <c r="D28" i="5"/>
  <c r="E28" i="5" s="1"/>
  <c r="F28" i="5" s="1"/>
  <c r="B9" i="4"/>
  <c r="J48" i="3"/>
  <c r="C8" i="4"/>
  <c r="F36" i="3"/>
  <c r="K36" i="3"/>
  <c r="C26" i="5" s="1"/>
  <c r="C23" i="5"/>
  <c r="D23" i="5" s="1"/>
  <c r="E23" i="5" s="1"/>
  <c r="F23" i="5" s="1"/>
  <c r="C7" i="5"/>
  <c r="D7" i="5" s="1"/>
  <c r="E7" i="5" s="1"/>
  <c r="F7" i="5" s="1"/>
  <c r="J3" i="3" l="1"/>
  <c r="F61" i="3"/>
  <c r="B12" i="4"/>
  <c r="J61" i="3"/>
  <c r="J70" i="3"/>
  <c r="F3" i="3"/>
  <c r="G3" i="3" s="1"/>
  <c r="E4" i="4" s="1"/>
  <c r="B10" i="4"/>
  <c r="J52" i="3"/>
  <c r="F52" i="3"/>
  <c r="C4" i="4"/>
  <c r="K3" i="3"/>
  <c r="K75" i="3" s="1"/>
  <c r="B14" i="4"/>
  <c r="C10" i="5"/>
  <c r="D10" i="5" s="1"/>
  <c r="E10" i="5" s="1"/>
  <c r="F10" i="5" s="1"/>
  <c r="D26" i="5"/>
  <c r="E26" i="5" s="1"/>
  <c r="F26" i="5" s="1"/>
  <c r="G14" i="3"/>
  <c r="E6" i="4" s="1"/>
  <c r="D6" i="4"/>
  <c r="D5" i="4"/>
  <c r="G8" i="3"/>
  <c r="E5" i="4" s="1"/>
  <c r="B7" i="4"/>
  <c r="J18" i="3"/>
  <c r="F18" i="3"/>
  <c r="D11" i="4"/>
  <c r="G56" i="3"/>
  <c r="E11" i="4" s="1"/>
  <c r="D8" i="4"/>
  <c r="G36" i="3"/>
  <c r="E8" i="4" s="1"/>
  <c r="G61" i="3"/>
  <c r="E12" i="4" s="1"/>
  <c r="D12" i="4"/>
  <c r="C15" i="5"/>
  <c r="D15" i="5" s="1"/>
  <c r="E15" i="5" s="1"/>
  <c r="F15" i="5" s="1"/>
  <c r="D31" i="5"/>
  <c r="E31" i="5" s="1"/>
  <c r="F31" i="5" s="1"/>
  <c r="B13" i="4"/>
  <c r="J65" i="3"/>
  <c r="D75" i="3"/>
  <c r="J75" i="3"/>
  <c r="D13" i="4"/>
  <c r="G65" i="3"/>
  <c r="E13" i="4" s="1"/>
  <c r="C14" i="5"/>
  <c r="D14" i="5" s="1"/>
  <c r="E14" i="5" s="1"/>
  <c r="F14" i="5" s="1"/>
  <c r="D30" i="5"/>
  <c r="E30" i="5" s="1"/>
  <c r="F30" i="5" s="1"/>
  <c r="C8" i="5"/>
  <c r="D8" i="5" s="1"/>
  <c r="E8" i="5" s="1"/>
  <c r="F8" i="5" s="1"/>
  <c r="D24" i="5"/>
  <c r="E24" i="5" s="1"/>
  <c r="F24" i="5" s="1"/>
  <c r="D4" i="4" l="1"/>
  <c r="D10" i="4"/>
  <c r="G52" i="3"/>
  <c r="E10" i="4" s="1"/>
  <c r="C22" i="5"/>
  <c r="C6" i="5"/>
  <c r="D6" i="5" s="1"/>
  <c r="E6" i="5" s="1"/>
  <c r="F6" i="5" s="1"/>
  <c r="B15" i="4"/>
  <c r="F75" i="3"/>
  <c r="D7" i="4"/>
  <c r="G18" i="3"/>
  <c r="E7" i="4" s="1"/>
  <c r="C33" i="5" l="1"/>
  <c r="D33" i="5" s="1"/>
  <c r="E33" i="5" s="1"/>
  <c r="D22" i="5"/>
  <c r="E22" i="5" s="1"/>
  <c r="F22" i="5" s="1"/>
  <c r="C17" i="5"/>
  <c r="D17" i="5" s="1"/>
  <c r="E17" i="5" s="1"/>
  <c r="F17" i="5" s="1"/>
  <c r="D15" i="4"/>
  <c r="G75" i="3"/>
  <c r="E15" i="4" s="1"/>
</calcChain>
</file>

<file path=xl/sharedStrings.xml><?xml version="1.0" encoding="utf-8"?>
<sst xmlns="http://schemas.openxmlformats.org/spreadsheetml/2006/main" count="1660" uniqueCount="886">
  <si>
    <t>AME Lean Sensei®</t>
  </si>
  <si>
    <t>Lean Sensei®  Report Card</t>
  </si>
  <si>
    <t>Weighted per Actual Audit Points for AME Award</t>
  </si>
  <si>
    <t xml:space="preserve">The Association for Manufacturing Excellence offers the AME Lean Sensei to anyone interested in benchmarking their organization against distinguished AME Excellence Award recipient companies.  AME Excellence Award recipients operate at exceptional levels of performance, setting the bar high for achieving success in the search for operational excellence. If you are interested in joining this distinguished group of recipients, the AME Lean Sensei will help you see if you’re ready to apply. If you’re not interested in applying for the AME Excellence Award, the AME Lean Sensei is still a valuable tool to help your organization identify potential areas of focus and improve the way you improve. For a firsthand look at how to use the AME Lean Sensei, watch this webinar: </t>
  </si>
  <si>
    <t>Sections and Sub Categories</t>
  </si>
  <si>
    <t>http:/youtu.be/L1mKoi-nWTQ.</t>
  </si>
  <si>
    <t>How to use the AME Lean Sensei:</t>
  </si>
  <si>
    <t>Possible</t>
  </si>
  <si>
    <t>Have 5 to 10 key staff members or key knowledgeable associates come together in one room. Include people who have little to do with direct responsibilities for your improvement program activities. Discuss each question and arrive at a letter grade for each answer. The AME Lean Sensei should be used as a systematic process for your team to improve. It is not a survey to be given to all employees but should be used by a team that has some familiarity with basic lean principles.   
A+ = Best in class – World-class benchmark 
A   = Excellent  - Sustainable with great results
B   = Good results – Definitely going in the right direction
C  = On the journey - Some process gaps but striving for improvement
D = More gaps than achievements – Definite area for improvement
F     = No achievements in this area – No process documented or followed</t>
  </si>
  <si>
    <t>Actual</t>
  </si>
  <si>
    <t>Letter Grade  %</t>
  </si>
  <si>
    <t>Section Grade</t>
  </si>
  <si>
    <t xml:space="preserve">Once you select a letter grade for every question, AME Lean Sensei will populate the dashboard and report card automatically. With this information, you can easily see your improvement maturity strengths and weaknesses. </t>
  </si>
  <si>
    <t>Muliplier</t>
  </si>
  <si>
    <t>Possible Weighted Points</t>
  </si>
  <si>
    <t>Your Actual Weighted Points</t>
  </si>
  <si>
    <t>The letter scoring is the easy part of the AME Lean Sensei. To truly get the most benefit from the tool you must take the next step. You will see that each question has an area to document proof (for grades B or greater) and an area to document gaps (for grades C or below). The overall score is not important; there is no final destination relative to improvement practices.</t>
  </si>
  <si>
    <t>Management System</t>
  </si>
  <si>
    <t>How to get the most from this tool</t>
  </si>
  <si>
    <t xml:space="preserve">The best senseis—or teachers— always ask thought-provoking questions and do not give mere answers. The questions asked by the AME Lean Sensei will help you think about how to become best-in-class at your site or organization . As you answer the AME Lean Sensei, ask yourselves:
• How can we prove this in writing?
• How can we prove this visually?
• Do we have any external benchmarks of excellence for comparative purposes?  
• What gaps do we have for each question? 
• Have we reached the level of excellence necessary to apply for the AME Excellence Award and, if so, how can we engage the entire company in that process? 
</t>
  </si>
  <si>
    <t xml:space="preserve">Virtual and visual    </t>
  </si>
  <si>
    <t xml:space="preserve">One of the best ways that has been used to document and engage your workforce in this process is to designate a wall in your plant as the “World-Class Assessment Wall.” Below you will see an example of this wall. You will be building a spreadsheet-type matrix on the wall. 
</t>
  </si>
  <si>
    <t xml:space="preserve">Column 1 – Cut and paste the sub-category question and place your letter grade next to the question.
Column 2 – Visual proof – Take a picture of your accomplishments and place them in this column.
Column 3 – Written proof –   This is a written explanation of proof that you have achieved a high level for this question. 
Column 4 – Benchmarks – AME is one possible source to find best practices that can help you come up with companies that are excellent for each area. 
Column 5 – Gaps – Document opportunities for improvement related to this area.
Column 6 – Owner – Assign individuals or teams to come up with actions related to each question.
</t>
  </si>
  <si>
    <t xml:space="preserve">Addressing gaps identified by the AME Lean Sensei </t>
  </si>
  <si>
    <t xml:space="preserve">Once you’ve assessed your company using the Lean Sensei, AME is here to help you address them. AME offers training on lean and continuous improvement throughout the year both online and in-person, and we have a vibrant community of practitioners on the continuous improvement journey. The AME Annual Conference is also an outstanding learning opportunity to interact directly with practitioners from around the world, all striving to find ways to improve more effectively. </t>
  </si>
  <si>
    <t>Always remember that you must prioritize or the work will be overwhelming and nothing will get accomplished. Pick 3-5 gaps and strive for deep improvement that is sustainable. If you approach your work with the AME Lean Sensei in a systematic way, your team will reap great rewards that are sustainable. If you ultimately decide to apply for the AME Excellence Award, the information on your wall is a template for the Achievement Report where you tell your story.</t>
  </si>
  <si>
    <t>About the AME Excellence Award</t>
  </si>
  <si>
    <t xml:space="preserve">The AME Excellence Award is bestowed on manufacturers who demonstrate excellence in manufacturing and business improvement practices. The process starts with a review of an Achievement Report (the applicant’s improvement story).  Sites that score high enough merit a site visit where an assessment team performs a rigorous review of the applicant’s improvement practices. All applicants receive a feedback report on ways they can improve more effectively. </t>
  </si>
  <si>
    <t xml:space="preserve">Only a handful are selected as Award Recipients each year. Applicants are not competing against other organizations; success is measured in terms of how effectively applicants stack-up against the criteria outlined in the Lean Sensei.  </t>
  </si>
  <si>
    <t>The recipients’ drive manifests in insightful continuous improvement strategies, innovative practices and inspired teamwork initiatives from which any organization can learn.</t>
  </si>
  <si>
    <t xml:space="preserve">More information about the AME Excellence Award can be found at </t>
  </si>
  <si>
    <t>http://www.ame.org/excellence-awards.</t>
  </si>
  <si>
    <t xml:space="preserve">About AME </t>
  </si>
  <si>
    <t xml:space="preserve">The Association for Manufacturing Excellence (AME) is the premier not-for-profit organization dedicated to the journey of continuous improvement and enterprise excellence. AME’s membership is composed of a trusted network of volunteers who are committed to leveraging the practitioner-to-practitioner and company-to-company shared-learning experience. Through engaging workshops, plant tours, webinars, summits and industry-leading conferences, AME members are continually discovering and implementing new continuous improvement strategies and best practices. AME offers its members a multitude of valuable resources to help them stay abreast of current industry developments and improve the skills, competitiveness and overall success of their organizations. Join AME in leading the “renaissance of manufacturing in North America.” </t>
  </si>
  <si>
    <t>For more information, visit:</t>
  </si>
  <si>
    <t>www.ame.org.</t>
  </si>
  <si>
    <t>0-16=F</t>
  </si>
  <si>
    <t>o</t>
  </si>
  <si>
    <t>Policy Deployment</t>
  </si>
  <si>
    <t>17-33 = D</t>
  </si>
  <si>
    <t>Management System Reporting</t>
  </si>
  <si>
    <t>34-50 =C</t>
  </si>
  <si>
    <t>Leader Standard Work</t>
  </si>
  <si>
    <t>51-67 = B</t>
  </si>
  <si>
    <t>Date:</t>
  </si>
  <si>
    <t>Continuous Improvement</t>
  </si>
  <si>
    <t>Company:</t>
  </si>
  <si>
    <t>68-85 = A</t>
  </si>
  <si>
    <t>Human and Organizational Development</t>
  </si>
  <si>
    <t>Input Needed</t>
  </si>
  <si>
    <t>86-100 =A+</t>
  </si>
  <si>
    <t>Respect for Team Members</t>
  </si>
  <si>
    <t>Morale</t>
  </si>
  <si>
    <t>Problem Solving</t>
  </si>
  <si>
    <t>Note:  the information in these columns is for your internal company use, this info. is NOT needed if applying for the AME Excellence Award</t>
  </si>
  <si>
    <t>Employee Development</t>
  </si>
  <si>
    <t>Rewards and Recognition</t>
  </si>
  <si>
    <t>Safety and Environmental Health</t>
  </si>
  <si>
    <t>Major Section of Criteria</t>
  </si>
  <si>
    <t>Question #</t>
  </si>
  <si>
    <t>Safety</t>
  </si>
  <si>
    <t>Sub-Category</t>
  </si>
  <si>
    <t>Energy</t>
  </si>
  <si>
    <t>Grade</t>
  </si>
  <si>
    <t>Carbon Neutral</t>
  </si>
  <si>
    <t xml:space="preserve">Status 
Green- Complete
Yellow- In Process </t>
  </si>
  <si>
    <r>
      <t>Grading</t>
    </r>
    <r>
      <rPr>
        <sz val="16"/>
        <color rgb="FF000000"/>
        <rFont val="Calibri"/>
        <family val="2"/>
      </rPr>
      <t xml:space="preserve"> - </t>
    </r>
    <r>
      <rPr>
        <sz val="12"/>
        <color rgb="FF000000"/>
        <rFont val="Calibri"/>
        <family val="2"/>
      </rPr>
      <t>Click the cell and select a grade from arrows to the right</t>
    </r>
  </si>
  <si>
    <r>
      <t xml:space="preserve">Proof or Gaps   </t>
    </r>
    <r>
      <rPr>
        <sz val="16"/>
        <color rgb="FF000000"/>
        <rFont val="Calibri"/>
        <family val="2"/>
      </rPr>
      <t>- Define Proof of Rating or Gaps  - Paragraph / Picture or Both</t>
    </r>
  </si>
  <si>
    <t>Waste Reduction</t>
  </si>
  <si>
    <t>Pictures / Diagrams</t>
  </si>
  <si>
    <t>Results / Charts</t>
  </si>
  <si>
    <t>Tools and Training Topics</t>
  </si>
  <si>
    <t>Resource Links</t>
  </si>
  <si>
    <t>Resources</t>
  </si>
  <si>
    <t>A+</t>
  </si>
  <si>
    <t xml:space="preserve">Management System - 150 pts. </t>
  </si>
  <si>
    <t>On Time Delivery</t>
  </si>
  <si>
    <t>Quality</t>
  </si>
  <si>
    <t>Raw Supply s</t>
  </si>
  <si>
    <t>Finished Goods</t>
  </si>
  <si>
    <t>Supply  Handling</t>
  </si>
  <si>
    <t>Standard Work</t>
  </si>
  <si>
    <t>Pull Systems</t>
  </si>
  <si>
    <t>Synchronization</t>
  </si>
  <si>
    <t>Level Loading</t>
  </si>
  <si>
    <t>Maintenance Programs</t>
  </si>
  <si>
    <t>Visual Performance</t>
  </si>
  <si>
    <t>Value Streams</t>
  </si>
  <si>
    <t>5S</t>
  </si>
  <si>
    <t>Change Over</t>
  </si>
  <si>
    <t>Layout for Flow</t>
  </si>
  <si>
    <t>Policy Deployment - Excellent</t>
  </si>
  <si>
    <t>Cross Training</t>
  </si>
  <si>
    <t>Business Operations (in the Office)</t>
  </si>
  <si>
    <t>Show/ Explain Proof</t>
  </si>
  <si>
    <t>A</t>
  </si>
  <si>
    <t>Service Levels</t>
  </si>
  <si>
    <t xml:space="preserve">Describe the plants policy deployment process, such as hoshin kanri planning, strategic planning, etc.  What is the scope and level of the plant’s cascading of policy, goals, strategies, and action plans for both the shop floor and the front office? </t>
  </si>
  <si>
    <t>Information Synchronization</t>
  </si>
  <si>
    <t>Strategic Planning</t>
  </si>
  <si>
    <t>SWOT Analysis</t>
  </si>
  <si>
    <t>Strategy Deployment</t>
  </si>
  <si>
    <t>Voice of the patient  Surveys</t>
  </si>
  <si>
    <t>Design Internal</t>
  </si>
  <si>
    <t xml:space="preserve">Introduction to the Harada Method (Webinar) </t>
  </si>
  <si>
    <t>Design External</t>
  </si>
  <si>
    <t>B</t>
  </si>
  <si>
    <t>Design Tools</t>
  </si>
  <si>
    <t>Policy Deployment - On the Journey</t>
  </si>
  <si>
    <t>Policy deployment is in place from the top for vision, strategy, and objective creation.  But linkages down through the organization are missing.  Breakthrough objectives may exist, but focus is not crisp.  Some methodologies are in place for goal deployment.  A catchball process is evolving.</t>
  </si>
  <si>
    <t>Supplier Development and Procurement</t>
  </si>
  <si>
    <t>Hoshin</t>
  </si>
  <si>
    <t>Company Vision, Mission, Values</t>
  </si>
  <si>
    <t>C</t>
  </si>
  <si>
    <t>Supplier Decisions</t>
  </si>
  <si>
    <t>Show / Explain Gaps</t>
  </si>
  <si>
    <t>Value Stream Mapping</t>
  </si>
  <si>
    <t>One Page Strategic Plan</t>
  </si>
  <si>
    <t>D</t>
  </si>
  <si>
    <t>Policy Deployment - Needs Improvement</t>
  </si>
  <si>
    <t>Supplier Improvement</t>
  </si>
  <si>
    <t>Vision, strategy, and objectives exist but accountabilities and alignment are weak.  Objectives handed down from higher levels, no real catch-ball type process exist.  Departments focus on their priorities; activities are often not in alignment across the organization.  (F) No strategy or deployment of strategy exists.</t>
  </si>
  <si>
    <t>X-matrix for policy deployment</t>
  </si>
  <si>
    <t>Pull Based Systems</t>
  </si>
  <si>
    <t>F</t>
  </si>
  <si>
    <t>Quality Focus</t>
  </si>
  <si>
    <t>Creating an AIP - Annual Improvement Plan</t>
  </si>
  <si>
    <t>Scrap</t>
  </si>
  <si>
    <t>Warranty</t>
  </si>
  <si>
    <t>Cost</t>
  </si>
  <si>
    <t>Value Add / Employee</t>
  </si>
  <si>
    <t>Inventory Turns</t>
  </si>
  <si>
    <t>Capacity Management</t>
  </si>
  <si>
    <t>Management System - Excellent</t>
  </si>
  <si>
    <t>Delivery</t>
  </si>
  <si>
    <t>On Time and Complete</t>
  </si>
  <si>
    <t>Lead Time</t>
  </si>
  <si>
    <t>Premium Freight</t>
  </si>
  <si>
    <r>
      <t>E</t>
    </r>
    <r>
      <rPr>
        <b/>
        <sz val="16"/>
        <color rgb="FF548DD4"/>
        <rFont val="Calibri"/>
        <family val="2"/>
      </rPr>
      <t xml:space="preserve">xplain the key methods the company uses to clarify goals, define strategies, identify problems and develop countermeasures.   Outline the role and relationship of leadership and all associates in achieving company goals and objectives. • Describe your system of outlining expectations and follow-up with all plant and site personnel. </t>
    </r>
  </si>
  <si>
    <t>Parts Shortages</t>
  </si>
  <si>
    <t>Profitability</t>
  </si>
  <si>
    <t xml:space="preserve">Visual Management </t>
  </si>
  <si>
    <t>Help Wanted: Using Visual Management to Drive Continuous Improvement (Webinar)</t>
  </si>
  <si>
    <t>EBITDA</t>
  </si>
  <si>
    <t>Key Performance Indicators</t>
  </si>
  <si>
    <t>Management System - On the Journey</t>
  </si>
  <si>
    <t xml:space="preserve">Leaders are attempting to move to a process or value stream view when addressing improvement opportunities. Tracking and report outs done in daily, weekly and monthly reviews sometimes in office conference rooms and sometimes in the Gemba.  Visual management practices and IT database systems evolving to support and guide.  Too much time is spent on normal conditions as abnormalities and are not always easy to see. </t>
  </si>
  <si>
    <t>Operating Margin</t>
  </si>
  <si>
    <t>Dashboard</t>
  </si>
  <si>
    <t>Gemba Leadership</t>
  </si>
  <si>
    <t>Market Share</t>
  </si>
  <si>
    <t>Do not enter data on this sheet; it will autopopulate</t>
  </si>
  <si>
    <t>Gemba Walks</t>
  </si>
  <si>
    <t>Management System - Needs Improvement</t>
  </si>
  <si>
    <t>Tiered Daily Management</t>
  </si>
  <si>
    <t>Totals</t>
  </si>
  <si>
    <t>A3 Problem Solving/Reporting</t>
  </si>
  <si>
    <t>Leader Standard Work - Excellent</t>
  </si>
  <si>
    <t>%</t>
  </si>
  <si>
    <t>Explain how you utilize standard work in your management approach, including going to the Gemba to learn what is really happening.  Describe your system of outlining expectations and follow-up with all plant and site personnel.</t>
  </si>
  <si>
    <t>Your Point Results vs. Total Possible Weighted Points</t>
  </si>
  <si>
    <t>Average Site Visit Points for Recipients</t>
  </si>
  <si>
    <r>
      <t>Your Lean Sensei</t>
    </r>
    <r>
      <rPr>
        <b/>
        <sz val="12"/>
        <color rgb="FF000000"/>
        <rFont val="Calibri"/>
        <family val="2"/>
      </rPr>
      <t>®</t>
    </r>
    <r>
      <rPr>
        <b/>
        <sz val="12"/>
        <color rgb="FF000000"/>
        <rFont val="Arial"/>
        <family val="2"/>
      </rPr>
      <t xml:space="preserve"> Weighted Points</t>
    </r>
  </si>
  <si>
    <t>Difference from Possible Weighted Points</t>
  </si>
  <si>
    <t>Difference %</t>
  </si>
  <si>
    <t>Comments</t>
  </si>
  <si>
    <t>Visual Management</t>
  </si>
  <si>
    <t>AME Webinar: Lean Management, Lean Leadership and Leader Standard Work</t>
  </si>
  <si>
    <t>Process Mapping</t>
  </si>
  <si>
    <t>Leadership - Making Lean A Success (Webinar)</t>
  </si>
  <si>
    <t>Leader Standard Work - On the Journey</t>
  </si>
  <si>
    <t xml:space="preserve">Leader standard work exists but has not yet fully changed the culture or daily operating practices between all tiers.  More time is spent in the gemba.  Tier meetings spend too much time drifting into problem solving or talking about unnecessary information.   </t>
  </si>
  <si>
    <t>Managing Resistance to Change</t>
  </si>
  <si>
    <t>4M Leadership</t>
  </si>
  <si>
    <t>Leader Standard Work - Needs Improvement</t>
  </si>
  <si>
    <t>Leader standard work in place with minimal or sporadic levels of discipline to it.  Different leader behaviors and styles, widely varied leader processes.  Tier meetings are undisciplined and overwhelmed with the large number of problems needing resolution on a daily basis.  (F) No leader standard work in place.</t>
  </si>
  <si>
    <t>Manufacturing Leadership Program</t>
  </si>
  <si>
    <t>Coaching Skills</t>
  </si>
  <si>
    <t>Continuous Improvement- Excellent</t>
  </si>
  <si>
    <t>Describe your plant's continuous improvement program to achieve the policy deployment plan:, Outline the role and relationship of leadership and all associates in achieving company goals and Objectives.</t>
  </si>
  <si>
    <t>Morning Meetings</t>
  </si>
  <si>
    <t>Hour by Hour Charts</t>
  </si>
  <si>
    <t>Making Daily Kaizen a Success (Webinar)</t>
  </si>
  <si>
    <t xml:space="preserve">Employee Engagement </t>
  </si>
  <si>
    <t>Lean Metrics: Driving the right behaviors</t>
  </si>
  <si>
    <t>Continuous Improvement - On the Journey</t>
  </si>
  <si>
    <t xml:space="preserve">A formal and standard continuous improvement and daily management program in place, moderate number of employees participating.  Evidence that processes are being stabilized and performance improvement is usually tracked and sustained.  Performance metrics seem reasonable and somewhat timely.  It is not clear how they are driving decision making or helping to resolve issues that arise on a day-to-day basis.  </t>
  </si>
  <si>
    <t>Business Operations</t>
  </si>
  <si>
    <t>Continuous Improvement System / Process</t>
  </si>
  <si>
    <t>Problem Solving for Teams</t>
  </si>
  <si>
    <t>Supplier Development &amp; Procurement</t>
  </si>
  <si>
    <t>Kaizen</t>
  </si>
  <si>
    <t>Basic QC tools</t>
  </si>
  <si>
    <t xml:space="preserve">Continuous Improvement - Needs Improvement </t>
  </si>
  <si>
    <t>Continuous improvement activities sporadic or used in some silos, sustaining gains is a challenge.  Performance metrics are not timely or very useful for decision making, they tend to focus on activity counts (how many) and one department's metrics may conflict with the metrics used in other departments. Many improvement initiatives without clear alignment.  (F) No continuous improvement activities formalized.</t>
  </si>
  <si>
    <t>Leader standard work</t>
  </si>
  <si>
    <t>Idea Systems</t>
  </si>
  <si>
    <t>Visual feedback/accountability</t>
  </si>
  <si>
    <t>TOTAL Points</t>
  </si>
  <si>
    <t xml:space="preserve">Human and Organizational Development - 150 pts. </t>
  </si>
  <si>
    <t>Respect Team Members - Excellent</t>
  </si>
  <si>
    <t>Describe your plant’s approach to diversity and inclusion.  Describe how leadership promotes self-reflection to improve leadership skills and show respect for people.  Describe how the plant ensures leaders and managers practice effective communication, listening and building relationship skills.</t>
  </si>
  <si>
    <t>Team Training</t>
  </si>
  <si>
    <t>Lean Leadership Skills</t>
  </si>
  <si>
    <t xml:space="preserve">Webinar: Building a People Centric Culture </t>
  </si>
  <si>
    <t>Your Point Results vs. Average Past Award Recipients Point Results</t>
  </si>
  <si>
    <t>Average Site Visit Points for Award Recipients</t>
  </si>
  <si>
    <t>Award Recipient Average Points</t>
  </si>
  <si>
    <t>Your Lean Sensei Weighted Points</t>
  </si>
  <si>
    <t>Self Directed Work Team</t>
  </si>
  <si>
    <t>Difference from Award Recipient Average Points</t>
  </si>
  <si>
    <t xml:space="preserve">People-Centric Leadership and AME </t>
  </si>
  <si>
    <t>Respect Team Members - On the Journey</t>
  </si>
  <si>
    <t xml:space="preserve">Team members are mostly valued for their hands and heads; they contribute ideas for improvement, but implementation of ideas is slow to happen.  Employees are sometimes made to feel like they own and have a responsibility for their own portion of the value stream and for creating an improved future within it, but managers and engineers still make most of the decisions.  Some training has been done on critical thinking and problem solving skills.  </t>
  </si>
  <si>
    <t>Critical Thinking Training</t>
  </si>
  <si>
    <t>Reward and Recognition systems</t>
  </si>
  <si>
    <t>ESOL Training</t>
  </si>
  <si>
    <t xml:space="preserve">Change Management </t>
  </si>
  <si>
    <t xml:space="preserve">Respect Team Members - Needs Improvement </t>
  </si>
  <si>
    <t>Personal Development  - Skills training - Presentation, Communication, Etc.</t>
  </si>
  <si>
    <t>Mentoring Program</t>
  </si>
  <si>
    <t>Morale - Excellent</t>
  </si>
  <si>
    <t>List efforts being used to achieve a high level of employee engagement. Describe how you have changed your organization to better align for creating value across different departments and work groups?</t>
  </si>
  <si>
    <t>Manpower Motivators</t>
  </si>
  <si>
    <t xml:space="preserve">Making Developing People Job 1 in Lean (Webinar) </t>
  </si>
  <si>
    <t>Career Paths</t>
  </si>
  <si>
    <t>Morale - On the Journey</t>
  </si>
  <si>
    <t>Leaders learning to behave as servant leaders.  Moderate levels of respect for people with some attempts to engage their hearts and minds as well as their hands.  Some evidence of growing cultural or engagement improvement over the past 3-5 years.  Good/Very Good employee engagement scores in excess of 50%.</t>
  </si>
  <si>
    <t xml:space="preserve">Team Building </t>
  </si>
  <si>
    <t>Onboarding Program / Process</t>
  </si>
  <si>
    <t xml:space="preserve">Morale - Needs Improvement </t>
  </si>
  <si>
    <t>Leaders tend to behave more as bosses than leaders, generally they make decisions and tell people what to do.  Show moderate levels of respect for people.  Employees have no responsibility for their portion of the value stream beyond the task they do.  Minimal evidence of improvement in culture or engagement scores over the past 3-5 years.  (F) Morale is very poor and employees are not allowed to make decisions.</t>
  </si>
  <si>
    <t>Assessing and increasing Employee Satisfaction</t>
  </si>
  <si>
    <t>Servant Leadership</t>
  </si>
  <si>
    <t>Do Not Enter Data on this Sheet, it will Autopopulate</t>
  </si>
  <si>
    <t>Problem Solving - Excellent</t>
  </si>
  <si>
    <t>AME Lean Sensei Point Calculation</t>
  </si>
  <si>
    <t xml:space="preserve">ASSOCIATION FOR MANUFACTURING EXCELLENCE PRIVACY STATEMENT </t>
  </si>
  <si>
    <t>Describe your plant's problem-solving process, including the role of teams within it and how improvement ideas are actively solicited. What is the role of manufacturing associates and front office personnel in achieving kaizen or continuous improvement? Describe how skills related to improvement and teamwork are included in employee job requirements?</t>
  </si>
  <si>
    <t>4M analysis - Man Machine Supply  Method</t>
  </si>
  <si>
    <t xml:space="preserve">Scope </t>
  </si>
  <si>
    <t xml:space="preserve">Webinar: Poka Yoke Creating a Culture of Zero Defects </t>
  </si>
  <si>
    <t xml:space="preserve">The Association for Manufacturing Excellence (AME) considers your privacy important. We are committed to protecting the privacy of all those who provide us with their contact information while using our information, products, events, or services. This policy describes the ways that personally identifiable and anonymous information about our publication subscribers, online media and website product users, and event registrants is collected, how that information might be shared, and how someone can request changes to the way their personal information is used or shared. This privacy statement applies to websites operated by or on behalf of the Association for Manufacturing Excellence, its departments and affiliated organizations. </t>
  </si>
  <si>
    <t>Grade Converted to Points</t>
  </si>
  <si>
    <t>A3</t>
  </si>
  <si>
    <t>7 QC Tools</t>
  </si>
  <si>
    <t>Kata for Daily Improvement (Webinar)</t>
  </si>
  <si>
    <t xml:space="preserve">Information You Volunteer </t>
  </si>
  <si>
    <t>Problem Solving - On the Journey</t>
  </si>
  <si>
    <t xml:space="preserve">Personally identifiable information is information that can identify you, such as your full name, email address, postal address, telephone number, and fax number. We collect personally identifiable information that you choose to provide to us when you become a member, register for a conference, seminar or other event; sign up for email newsletters; participate in surveys, register for a webinar, sign up for a free AME.org account or otherwise communicate with us. When you provide this information to us, you are no longer anonymous. We also may receive information about you from other sources and add it to the information you have provided to us. If you purchase products or services on our website or through one of our printed forms, you may choose to provide us with your credit card information. </t>
  </si>
  <si>
    <t>Multiplier</t>
  </si>
  <si>
    <t xml:space="preserve">The Association for Manufacturing Excellence is not responsible for the information you volunteer about yourself in discussions in our forums or in publicly accessible interactions or via the conference meeting app. To view or change your member profile, please return to the Association for Manufacturing Excellence’s website where you registered. </t>
  </si>
  <si>
    <t xml:space="preserve">Anonymous Information We Collect </t>
  </si>
  <si>
    <t xml:space="preserve">We use cookies and other Internet technologies to enrich your online experience by managing our website and email programs. Our cookies do not contain any information, in itself, that is personally identifiable. </t>
  </si>
  <si>
    <t>AME has enabled the following Google Analytics Display features to better help us analyze what interests our site visitors:</t>
  </si>
  <si>
    <t>Demographics and Interest reporting</t>
  </si>
  <si>
    <t xml:space="preserve">Remarketing, GDN Impression Reporting </t>
  </si>
  <si>
    <t>DoubleClick Campaign Manager integration</t>
  </si>
  <si>
    <t xml:space="preserve">You can opt-out of the Google Analytics Advertiser Features, including through Ads Settings, Ad Settings for mobile apps, or any other available means (for example, the NAI's consumer opt- out). Opt out here: https://tools.google.com/dlpage/gaoptout/ </t>
  </si>
  <si>
    <t xml:space="preserve">Cookies </t>
  </si>
  <si>
    <t>Section Points</t>
  </si>
  <si>
    <t xml:space="preserve">If your browser is set to allow cookies, we may store small amounts of information on your computer about what parts of our websites you have visited and what features you like best. We may then tailor the content you see to match your interests. We also may use cookies to identify members so that they don't have to re-enter their usernames and passwords. </t>
  </si>
  <si>
    <t>5 Why</t>
  </si>
  <si>
    <t xml:space="preserve">The cookies we store on your computer are not accessible on any other companies' websites. Most browsers allow you to modify your security to accept or reject cookies. You need not have cookies turned on to visit our site, but without them, your access to some areas may be limited and custom navigation may not be available to you. </t>
  </si>
  <si>
    <t>CEDAC</t>
  </si>
  <si>
    <t xml:space="preserve">Pixel Tags </t>
  </si>
  <si>
    <t xml:space="preserve">Like many websites, the Association for Manufacturing Excellence, may use pixel tags, also known as web beacons, clear gifs, or web bugs. Pixel tags help us improve our understanding of our web traffic and visitor behavior, as well as gauge the response to our promotional efforts. This information is non-personally identifiable and is used for an aggregate picture of how visitors use our site. If you wish, you may disable pixel tags by setting your browser to omit images and disable Javascript. </t>
  </si>
  <si>
    <t xml:space="preserve">How We Use Your Contact Information </t>
  </si>
  <si>
    <t xml:space="preserve">We may use your contact information for any of the following reasons: </t>
  </si>
  <si>
    <t xml:space="preserve">Fishbone </t>
  </si>
  <si>
    <t>Quality at the Source</t>
  </si>
  <si>
    <t xml:space="preserve">Problem Solving - Needs Improvement </t>
  </si>
  <si>
    <t xml:space="preserve">• to send you notices for membership renewal </t>
  </si>
  <si>
    <t>People are not encouraged to shine a light on problems, instead they are encouraged to find a way to work around the issue.  Typically a myriad of problem solving methods throughout the company, tendency towards temporary containment only with little thought given to the overall process.  Problem solving tends to be done by management with inconsistent employee participation.  (F) There is no standard or formal problem solving process in the company.</t>
  </si>
  <si>
    <t xml:space="preserve">• to provide you with information about products or services we offer and/or which you have ordered such as conference, seminar and workshop registration, webinar registration, publication subscriptions, purchases of online resources such as books and DVDs. </t>
  </si>
  <si>
    <t>Poka-yoke</t>
  </si>
  <si>
    <t xml:space="preserve">• to provide AME volunteers with information about specific event attendees. If you register for an in-person event, AME reserves the right to share your name and contact information with the volunteers charged with organizing that event unless you request to be excluded. Note that this information is provided to AME volunteers for the purpose of providing a valuable event experience and is not to be used for sales or solicitation purposes. </t>
  </si>
  <si>
    <t xml:space="preserve">• to provide AME Regional Board members information about AME members who live and or work in their designated geographic area. This information is provided to Regional Board members to help AME provide a meaningful membership experience for you at a local level, and so AME Regional Board members may contact you to discuss local events and/or volunteer opportunities. </t>
  </si>
  <si>
    <t>• to send you information, on behalf of third parties, about products or services that may be of interest to you. When AME partners with another nonprofit or sells access to its mailing list, all mailings and emails are done through a third party so that your contact information is not disclosed.</t>
  </si>
  <si>
    <t>• to provide AME conference exhibitors and sponsors with the contact information of registrants to the AME conference.</t>
  </si>
  <si>
    <t xml:space="preserve">We may also use your contact information to ask for your input to help in our research about our services, events, or products or to provide you with additional information about this site and about other Association for Manufacturing Excellence products, services, or events that we think might be of interest to you. </t>
  </si>
  <si>
    <t>Affinity Analysis</t>
  </si>
  <si>
    <t>All promotional and research email messages you receive from us will include an option to opt out of future email communications from that particular department or affiliate of the Association for Manufacturing Excellence.</t>
  </si>
  <si>
    <t xml:space="preserve">We may also send you emails and e-newsletters and with targeted, relevant content. Each email or e-newsletter will provide you with an opportunity to opt out. In some cases, we may send you relevant, carefully-screened offers from reputable third party businesses or organizations. Many of our patient s appreciate receiving these offers because they relate to their business or occupation. However, you will always be able to opt out receiving future emails. </t>
  </si>
  <si>
    <t>Employee Development - Excellent</t>
  </si>
  <si>
    <t xml:space="preserve">Information We Share with Third Parties </t>
  </si>
  <si>
    <t xml:space="preserve">We provide contact lists to third party companies that we have employed to provide us with specialized services, including patient  service, subscription fulfillment, advertising sales, sponsorships, grants, research, statistical analysis, list cleansing, postal mailings, email and fax deployment, telemarketing, and other information services. In compliance with privacy laws, we also provide our opt out lists to those third party companies so that they can be suppressed from the communications those companies send on Association for Manufacturing Excellence’s behalf. We only deal with third party companies whom we believe share our commitment to privacy and who will keep your information secure. Certain information, such as your password and credit card information, is never disclosed in any form whatsoever to any outside party. </t>
  </si>
  <si>
    <t xml:space="preserve">Information Transfer </t>
  </si>
  <si>
    <t xml:space="preserve">Association for Manufacturing Excellence is based in the United States of America. Any information you provide may be stored and maintained in a secure database in the United States or transferred to a secure database outside the United States. In the case of a change of ownership or a merger involving Association for Manufacturing Excellence or any organization or business that is part Association for Manufacturing Excellence, your contact information associated with that business would be one of those transferred assets. </t>
  </si>
  <si>
    <t xml:space="preserve">How We Keep Your Information Secure </t>
  </si>
  <si>
    <t xml:space="preserve">We use reasonable precautions, including appropriate technical, administrative, and physical procedures, to protect personal information from loss, misuse, or alteration. When we contract with other companies to provide us with services, we only share personal information with those that we believe share our commitment to privacy and information security. However, we are not responsible for any breach of security or for the actions of these parties. </t>
  </si>
  <si>
    <t xml:space="preserve">Due to the design of the Internet and other factors outside our control, we cannot guarantee that communications between you and our servers will be free from unauthorized access by third parties. </t>
  </si>
  <si>
    <t>Describe your plant’s approach to ensure leaders and managers develop people’s talents and capabilities.</t>
  </si>
  <si>
    <t xml:space="preserve">Privacy for Those Under 18 Years of Age </t>
  </si>
  <si>
    <t xml:space="preserve">The Association for Manufacturing Excellence's web sites are not intended for use by minors under the age of 18. No one under the age of 18 should provide any personal information or participate in any forums or online discussions. Minors under the age of 18 are prohibited from making purchases, including subscriptions, on our sites. Please discourage your children from providing any personal information about themselves to anyone in any public discussion areas. </t>
  </si>
  <si>
    <t xml:space="preserve">Terms of Use </t>
  </si>
  <si>
    <t xml:space="preserve">By using any of our websites, you consent to our use of your contact information as it is outlined in this privacy statement. The Association for Manufacturing Excellence reserves the right to access and disclose personally identifiable information to comply with applicable laws, lawful government requests and any orders of the court. Any changes of our privacy statement, we will post on this page. Users are encouraged to review this page for any changes. Your continued use of this site constitutes your acceptance of this entire privacy statement. </t>
  </si>
  <si>
    <t xml:space="preserve">How to Reach Us </t>
  </si>
  <si>
    <t>Cross-Training</t>
  </si>
  <si>
    <r>
      <t xml:space="preserve">If you wish to update your membership contact information, please go to AME’s home page </t>
    </r>
    <r>
      <rPr>
        <u/>
        <sz val="12"/>
        <color rgb="FF0000FF"/>
        <rFont val="Times New Roman"/>
        <family val="1"/>
      </rPr>
      <t>www.ame.org</t>
    </r>
    <r>
      <rPr>
        <sz val="12"/>
        <color rgb="FF000000"/>
        <rFont val="Times New Roman"/>
        <family val="1"/>
      </rPr>
      <t xml:space="preserve">. If you wish to opt out of receiving email, faxes, or phone calls from AME or any of its departments, affiliated organizations or third party providers, please send an email to </t>
    </r>
    <r>
      <rPr>
        <u/>
        <sz val="12"/>
        <color rgb="FF0000FF"/>
        <rFont val="Times New Roman"/>
        <family val="1"/>
      </rPr>
      <t>info@ame.org</t>
    </r>
    <r>
      <rPr>
        <sz val="12"/>
        <color rgb="FF000000"/>
        <rFont val="Times New Roman"/>
        <family val="1"/>
      </rPr>
      <t xml:space="preserve">. If you wish to contact us for any other reason, please email us at </t>
    </r>
    <r>
      <rPr>
        <u/>
        <sz val="12"/>
        <color rgb="FF0000FF"/>
        <rFont val="Times New Roman"/>
        <family val="1"/>
      </rPr>
      <t>info@ame.org</t>
    </r>
    <r>
      <rPr>
        <sz val="12"/>
        <color rgb="FF000000"/>
        <rFont val="Times New Roman"/>
        <family val="1"/>
      </rPr>
      <t xml:space="preserve">.   </t>
    </r>
  </si>
  <si>
    <t>Benchmark Tours</t>
  </si>
  <si>
    <t>Skills Development</t>
  </si>
  <si>
    <t>Employee Development - On the Journey</t>
  </si>
  <si>
    <t>Lean Certification</t>
  </si>
  <si>
    <t>TWI</t>
  </si>
  <si>
    <t>Train the Trainer Program</t>
  </si>
  <si>
    <t>Coaching and Training Skills</t>
  </si>
  <si>
    <t xml:space="preserve">Employee Development - Needs Improvement </t>
  </si>
  <si>
    <t>Training generally targeted only at top performers plus regulatory to all others, minimal coaching from leaders, they tend to act more as bosses.  Minimal formal engagement strategies or methods, much reliance on the individual leader's personal style to motivate employees.  Trust levels are low.  (F) There are no performance reviews or coaching for all employees in the company.</t>
  </si>
  <si>
    <t>Performance Reviews</t>
  </si>
  <si>
    <t>Succession Planning</t>
  </si>
  <si>
    <t>Catalytic Coaching</t>
  </si>
  <si>
    <t>Performance Management Techniques</t>
  </si>
  <si>
    <t>Rewards &amp; Recognition - Excellent</t>
  </si>
  <si>
    <t>How do you recognize and reward individuals and teams for contributing to improvement?</t>
  </si>
  <si>
    <t>Wall of Fame</t>
  </si>
  <si>
    <t>Employee Idea Systems</t>
  </si>
  <si>
    <t>Bucks Achievement Program</t>
  </si>
  <si>
    <t>Reward and Recognition Programs</t>
  </si>
  <si>
    <t>Rewards &amp; Recognition - On the Journey</t>
  </si>
  <si>
    <t>Recognition programs are in place but are a mixture of entitlements and programs that are clearly tied to performance.  Some evidence of informal recognition practiced throughout the organization.</t>
  </si>
  <si>
    <t>Suggestion / Improvement Contest</t>
  </si>
  <si>
    <t>Gain Sharing Program</t>
  </si>
  <si>
    <t xml:space="preserve">Rewards &amp; Recognition - Needs Improvement </t>
  </si>
  <si>
    <t>Rudimentary reward and recognition programs in place, limited to a few traditional type programs.  They have tended to become entitlements which appear to do little in terms of incentivizing passionate employee engagement.  (F) Employees are not recognized for their performance.  If there are rewards, they have no meaning - entitlement.</t>
  </si>
  <si>
    <t xml:space="preserve">Safety and Environmental Health - 50 pts. </t>
  </si>
  <si>
    <t>Safety - Excellent</t>
  </si>
  <si>
    <t>Describe your safety program, including efforts to ensure ergonomic safety:, Describe your system of outlining expectations and follow-up with all plant and site personnel regarding safety:, How are you improving your safety program?, Report your safety record for the past three to five years:</t>
  </si>
  <si>
    <t>Safety Committee</t>
  </si>
  <si>
    <t>Rattlesnake Hunts</t>
  </si>
  <si>
    <t>Safety Manual</t>
  </si>
  <si>
    <t>Safety Award Program</t>
  </si>
  <si>
    <t>Safety - On the Journey</t>
  </si>
  <si>
    <t>Safety Audits</t>
  </si>
  <si>
    <t>Ergonomic Audits</t>
  </si>
  <si>
    <t xml:space="preserve">EHS - Environmental Health and Safety </t>
  </si>
  <si>
    <t>Ergonomic Training</t>
  </si>
  <si>
    <t xml:space="preserve">Safety - Needs Improvement </t>
  </si>
  <si>
    <t>Non Negotiable List</t>
  </si>
  <si>
    <t>Lockout / Tagout Program</t>
  </si>
  <si>
    <t>Safety Plays Bingo</t>
  </si>
  <si>
    <t>More than Mandatory Training</t>
  </si>
  <si>
    <t>Energy - Excellent</t>
  </si>
  <si>
    <t xml:space="preserve">The company has reduced energy usage in its internal operations and in logistics.  Company effectively working toward zero waste to landfills. Company also helps patient s, suppliers, and employees to reduce energy usage including commuting and at home. </t>
  </si>
  <si>
    <t>What is your impact on the environment?</t>
  </si>
  <si>
    <t>Enterprise Sustainability</t>
  </si>
  <si>
    <t>Lean and Green</t>
  </si>
  <si>
    <t>Energy - On the Journey</t>
  </si>
  <si>
    <t xml:space="preserve">An initiative to decrease energy use in operations exists. Some evidence is presented showing that operational use of energy is decreasing or that energy usage per unit is decreasing. </t>
  </si>
  <si>
    <t>Solar or Alternative Power Sources</t>
  </si>
  <si>
    <t>ISO 14000</t>
  </si>
  <si>
    <t xml:space="preserve">Energy - Needs Improvement </t>
  </si>
  <si>
    <t xml:space="preserve">Energy usage or other natural resource usage measures are not decreasing and may be increasing.  (F) Energy usage has no clear priority other than as a line item in expenses. 
</t>
  </si>
  <si>
    <t>Recycle/Re-use/Returnable programs</t>
  </si>
  <si>
    <t>Carbon Neutral - Excellent</t>
  </si>
  <si>
    <t>Carbon Neutral - On the Journey</t>
  </si>
  <si>
    <t xml:space="preserve">Carbon neutral is starting to be discussed and some resources may be being applied to improve energy efficiency and waste streams.  The company is decreasing energy from fossil fuels sources. </t>
  </si>
  <si>
    <t xml:space="preserve">Manufacturing Operations - 200 pts.                                                   Manufacturing Operations - 200 pts.                                        Manufacturing Operations - 200          Manufacturing Operations - 200 pts. </t>
  </si>
  <si>
    <t xml:space="preserve">Carbon Neutral - Needs Improvement </t>
  </si>
  <si>
    <t>Little or no attention is given to reducing carbon footprint and perhaps energy usage or other natural resource usage.  If they know at all, energy from fossil fuels is increasing, not decreasing.  (F) No attention is given to reducing their carbon footprint.</t>
  </si>
  <si>
    <t xml:space="preserve">Waste (Muda)                    Waste (Muda)                   Waste (Muda)                  Waste (Muda)                  Waste (Muda)               </t>
  </si>
  <si>
    <t>8 Waste Reduction - Excellent</t>
  </si>
  <si>
    <t>(Muda) Describe all efforts to identify and eliminate all forms of waste on the shop floor:</t>
  </si>
  <si>
    <t>Visual Systems</t>
  </si>
  <si>
    <t>Webinar: "Introduction to Lean Rattlesnake Hunts"</t>
  </si>
  <si>
    <t>5S Program</t>
  </si>
  <si>
    <t>8 Waste Reduction - On the Journey</t>
  </si>
  <si>
    <t>Waste Scavenger Hunts</t>
  </si>
  <si>
    <t>Golden Ticket Program</t>
  </si>
  <si>
    <t xml:space="preserve">8 Waste Reduction -  Needs Improvement </t>
  </si>
  <si>
    <t>Spin the Wheel of Waste</t>
  </si>
  <si>
    <t>8 Wastes Training</t>
  </si>
  <si>
    <t>On-Time Delivery - Excellent</t>
  </si>
  <si>
    <t>Shipping KPI boards in Use</t>
  </si>
  <si>
    <t xml:space="preserve">Flow Efficiency Versus Resource Efficiency (Webinar) </t>
  </si>
  <si>
    <t>Shipping Playbook - Processes Mapped</t>
  </si>
  <si>
    <t>On-Time Delivery - On the Journey</t>
  </si>
  <si>
    <t xml:space="preserve">Unevenness (Mura)         Unevenness (Mura)          Unevenness (Mura)            </t>
  </si>
  <si>
    <t>Standard Work in Shipping</t>
  </si>
  <si>
    <t xml:space="preserve">On-Time Delivery - Needs Improvement </t>
  </si>
  <si>
    <t>Quality - Excellent</t>
  </si>
  <si>
    <t>CTQ - critical to quality - Tree</t>
  </si>
  <si>
    <t>AME Webinar: So You 've Done Lean, but Quality is Still an Issue? Five Proven Solutions</t>
  </si>
  <si>
    <t>Root Cause  / Countermeasure</t>
  </si>
  <si>
    <t>Poka-Yoke</t>
  </si>
  <si>
    <t>Quality - On the Journey</t>
  </si>
  <si>
    <t>FMEA</t>
  </si>
  <si>
    <t>Jidoka</t>
  </si>
  <si>
    <t>DOE</t>
  </si>
  <si>
    <t>Andons</t>
  </si>
  <si>
    <t xml:space="preserve">Quality - Needs Improvement </t>
  </si>
  <si>
    <t>Six Sigma</t>
  </si>
  <si>
    <t>Variation Reduction</t>
  </si>
  <si>
    <t>Raw Supply  - Excellent</t>
  </si>
  <si>
    <t>Overburden (Muri)                     Overburden (Muri)                  Overburden (Muri)                    Overburden (Muri)</t>
  </si>
  <si>
    <t>Kanban Implementation</t>
  </si>
  <si>
    <t>PFEP</t>
  </si>
  <si>
    <t xml:space="preserve">Webinar: Pull/Kanban Systems </t>
  </si>
  <si>
    <t>Point of Use Supply s</t>
  </si>
  <si>
    <t>Lean Supply Chain</t>
  </si>
  <si>
    <t xml:space="preserve">Migrating from Batch to Continuous Improvement </t>
  </si>
  <si>
    <t>Raw Supply  - On the Journey</t>
  </si>
  <si>
    <t>Visual Trigger Systems</t>
  </si>
  <si>
    <t>Pull Systems/Kanban</t>
  </si>
  <si>
    <t>Vendor Managed Inventory</t>
  </si>
  <si>
    <t xml:space="preserve">Raw Supply  - Needs Improvement </t>
  </si>
  <si>
    <t>Breadman Programs</t>
  </si>
  <si>
    <t>DFMA</t>
  </si>
  <si>
    <t>Supermarkets</t>
  </si>
  <si>
    <t>One Piece Flow</t>
  </si>
  <si>
    <t>Standard Work-in-Process</t>
  </si>
  <si>
    <t>Supply  Handling - Excellent</t>
  </si>
  <si>
    <t>Supplies and information are delivered in a timely way and easily accessible to people doing the work.  Supplies and information areorganized in a manner that reduces stress and strain for operators staff and allows them to remain primarily focused on value-added work.  Clear pull signals exist.</t>
  </si>
  <si>
    <t xml:space="preserve">Business Operations - 100 pts. </t>
  </si>
  <si>
    <t>Waste (Muda)</t>
  </si>
  <si>
    <t>Waterspider / Supply  Handler Roles and Responsibilities</t>
  </si>
  <si>
    <t>Supply  Handling Systems</t>
  </si>
  <si>
    <t>Bar Coding or Technology in warehousing</t>
  </si>
  <si>
    <t>Scheduled Delivery Routes</t>
  </si>
  <si>
    <t>Supply  Handling - On the Journey</t>
  </si>
  <si>
    <t xml:space="preserve">Supplies and information are somewhat organized in a manner that reduces stress and strain for operators and some attention has been given to developing processes that allow operators to stay focused on value-added work. </t>
  </si>
  <si>
    <t xml:space="preserve">Point of Use </t>
  </si>
  <si>
    <t>Metrics tracked and improved for downtime due to lack of parts</t>
  </si>
  <si>
    <t>Pull Production</t>
  </si>
  <si>
    <t xml:space="preserve">Supply  Handling - Needs Improvement </t>
  </si>
  <si>
    <t>Standard Work - Excellent</t>
  </si>
  <si>
    <t>(Mura) Describe all efforts to identify and eliminate al forms of unevenness, fluctuation and variation on the shop floor</t>
  </si>
  <si>
    <t xml:space="preserve">Unevenness (Mura)               Unevenness  (Mura)                </t>
  </si>
  <si>
    <t>Standard Work vs. Work Standards</t>
  </si>
  <si>
    <t>Standardized Work methods and tools</t>
  </si>
  <si>
    <t>Takt Time</t>
  </si>
  <si>
    <t>Time Studies</t>
  </si>
  <si>
    <t>Standard Work - On the Journey</t>
  </si>
  <si>
    <t>Work Balance</t>
  </si>
  <si>
    <t xml:space="preserve">Standard Work - Needs Improvement </t>
  </si>
  <si>
    <t>Pull Systems - Excellent</t>
  </si>
  <si>
    <t>Information and supplies are pulled through the entire supply chain based on real patient demand.</t>
  </si>
  <si>
    <t>Pull Systems: MTS, MTO and mixed</t>
  </si>
  <si>
    <t>Kanban</t>
  </si>
  <si>
    <t>Kanban Systems</t>
  </si>
  <si>
    <t>Pull Systems - On the Journey</t>
  </si>
  <si>
    <t>Pull can be seen and some form of kanban used in most areas; continuous improvement of the pull processes are being done.</t>
  </si>
  <si>
    <t xml:space="preserve">Vending systems or Supplier controlled Supply </t>
  </si>
  <si>
    <t xml:space="preserve">Pull Systems - Needs Improvement </t>
  </si>
  <si>
    <t>System is primarily push (still making and moving batches of items), with considerable expediting on a daily basis.  (F) No processes in place for triggering pull. Piles of supplies or lack of supplies is obvious.</t>
  </si>
  <si>
    <t>Synchronization - Excellent</t>
  </si>
  <si>
    <t>Overburden (Muri)</t>
  </si>
  <si>
    <t xml:space="preserve">Project Management </t>
  </si>
  <si>
    <t>Kata</t>
  </si>
  <si>
    <t>Synchronization - On the Journey</t>
  </si>
  <si>
    <t>Steps are being taken to start synchronizing flow of supplies and information to meet internal and external patient  needs in some areas.  People in the organization understand and can articulate the role takt time should play in the design of work schedules and staffing levels.</t>
  </si>
  <si>
    <t xml:space="preserve">Synchronization - Needs Improvement </t>
  </si>
  <si>
    <t>Does not use the concept of takt time to set production rate or surface problems.  Push systems in place, generally with batch processing practiced.  (F) No idea what takt time means with frequent scheduling, interruptions and expedites.</t>
  </si>
  <si>
    <t>Level Loading - Excellent</t>
  </si>
  <si>
    <t>Heijunka</t>
  </si>
  <si>
    <t>yx</t>
  </si>
  <si>
    <t>Mixed Model Scheduling</t>
  </si>
  <si>
    <t>Level Loading - On the Journey</t>
  </si>
  <si>
    <r>
      <rPr>
        <b/>
        <sz val="22"/>
        <rFont val="Calibri"/>
        <family val="2"/>
      </rPr>
      <t>Exten</t>
    </r>
    <r>
      <rPr>
        <strike/>
        <sz val="22"/>
        <rFont val="Calibri"/>
        <family val="2"/>
      </rPr>
      <t>d</t>
    </r>
    <r>
      <rPr>
        <b/>
        <sz val="22"/>
        <rFont val="Calibri"/>
        <family val="2"/>
      </rPr>
      <t>ed</t>
    </r>
    <r>
      <rPr>
        <b/>
        <sz val="22"/>
        <color rgb="FF000000"/>
        <rFont val="Calibri"/>
        <family val="2"/>
      </rPr>
      <t xml:space="preserve"> Value Stream Management - 150 pts. </t>
    </r>
  </si>
  <si>
    <t xml:space="preserve">Level Loading - Needs Improvement </t>
  </si>
  <si>
    <t xml:space="preserve">Product Development - 75 pts. </t>
  </si>
  <si>
    <t>Maintenance Programs - Excellent</t>
  </si>
  <si>
    <t>TPM - Total Preventative Maintenance</t>
  </si>
  <si>
    <t>Autonomous Maintenance</t>
  </si>
  <si>
    <t>OEE</t>
  </si>
  <si>
    <t>Maintenance Programs - On the Journey</t>
  </si>
  <si>
    <t>Visual TPM systems</t>
  </si>
  <si>
    <t>Help Chain</t>
  </si>
  <si>
    <t>Technical Training Program</t>
  </si>
  <si>
    <t xml:space="preserve">Maintenance Programs - Needs Improvement </t>
  </si>
  <si>
    <t>Equipment preventative maintenance programs are minimal, most maintenance is focused on addressing current issues/breakdowns.  (F) There is no significant involvement by operators in maintenance activities and it is common to "run to failure".</t>
  </si>
  <si>
    <t>TPM checklists</t>
  </si>
  <si>
    <t xml:space="preserve">Supplier  Development &amp; Procurement - 75 pts. </t>
  </si>
  <si>
    <t>Visual Performance Feedback - Excellent</t>
  </si>
  <si>
    <t>Extensive and meaningful visual controls in place to indicate abnormal situations in real time; quick action response and escalation processes in place to quickly control abnormalities.  Employees can easily see through good visual management to identify exceptions.</t>
  </si>
  <si>
    <t>(Muri) Describe all efforts to identify and eliminate all forms of Overburdening people and machines on the shop floor:</t>
  </si>
  <si>
    <t>Visual Performance Feedback - On the Journey</t>
  </si>
  <si>
    <t>Visual controls are in place and starting to capture what is important.  Operators are aware of current status based on visual indicators.  But the information is inconsistently used to create immediate awareness of issues.</t>
  </si>
  <si>
    <t xml:space="preserve"> +QDIP - Safety, Quality, Delivery, Improvement / Inventory, Productivity</t>
  </si>
  <si>
    <t>Making Problems Ugly</t>
  </si>
  <si>
    <t xml:space="preserve">Visual Performance Feedback - Needs Improvement </t>
  </si>
  <si>
    <t>Visual boards are posted with traditional metrics.  They are not driving behavioral change or immediate corrective actions.  Workarounds are still the norm for dealing with issues.  (F) Visual boards do not exist to see current conditions.</t>
  </si>
  <si>
    <t>Gemba Management</t>
  </si>
  <si>
    <t>Value Streams - Excellent</t>
  </si>
  <si>
    <t>Quality Stream Mapping</t>
  </si>
  <si>
    <t>Making Supply  Flow</t>
  </si>
  <si>
    <t>Plant Results – 200 pts.</t>
  </si>
  <si>
    <t>Value Streams - On the Journey</t>
  </si>
  <si>
    <t>Supply  and Information Diagrams</t>
  </si>
  <si>
    <t xml:space="preserve">Value Streams - Needs Improvement </t>
  </si>
  <si>
    <t>Some value stream mapping has been done, but operations and external support departments still largely operate in functional silos.  Some cooperation/collaboration, but complete alignment across functional responsibility areas is a major challenge.  (F)Organization has never used value stream mapping.</t>
  </si>
  <si>
    <t>Quality Focus - 50 pts.</t>
  </si>
  <si>
    <t>5S - Excellent</t>
  </si>
  <si>
    <t>5S Closed Loop System</t>
  </si>
  <si>
    <t xml:space="preserve">How to Sustain Your 5S Improvements (Webinar) </t>
  </si>
  <si>
    <t>5S - On the Journey</t>
  </si>
  <si>
    <t>Widespread understanding of 5S, though not always sustained; 5S audits are in place.  5S actions focus may still be seen by some employees as having a "good housekeeping" focus as opposed to enhancing productivity.</t>
  </si>
  <si>
    <t>Sustaining 5S</t>
  </si>
  <si>
    <t xml:space="preserve">5S - Needs Improvement </t>
  </si>
  <si>
    <t>Some understanding of 5S principles but it is done on an inconsistent basis.   It is very hard to visually tell if there is a problem or an abnormality as people are quite busy doing work.  (F) Employees have not been trained on 5S and a 5S process does not exist.</t>
  </si>
  <si>
    <t>5S Checklists and Audits</t>
  </si>
  <si>
    <t>Changeover Time -  Excellent</t>
  </si>
  <si>
    <t>SMED - Single Minute Exchange of Die</t>
  </si>
  <si>
    <t>Quick Change Over</t>
  </si>
  <si>
    <t>Changeover Time - On the Journey</t>
  </si>
  <si>
    <t>One Touch Exchange of Die</t>
  </si>
  <si>
    <t>Cost - 50 pts.</t>
  </si>
  <si>
    <t xml:space="preserve">Changeover Time - Needs Improvement </t>
  </si>
  <si>
    <t>Changeover/set-up time is still long, some effort has been made to reduce it; implemented changes not always sustained.  (F) Changeover time is not tracked but needed.</t>
  </si>
  <si>
    <t>Layout for Flow - Excellent</t>
  </si>
  <si>
    <t>Lego Layout</t>
  </si>
  <si>
    <t>xy</t>
  </si>
  <si>
    <t>Layout for Flow - On the Journey</t>
  </si>
  <si>
    <t xml:space="preserve">Delivery  -                             50 pts. </t>
  </si>
  <si>
    <t>Spaghetti Charts</t>
  </si>
  <si>
    <t>Level Loading Charts</t>
  </si>
  <si>
    <t xml:space="preserve">Layout for Flow - Needs Improvement </t>
  </si>
  <si>
    <t xml:space="preserve">Work is largely done by departments arranged by function and/or the entire process is spread throughout the organization .  (F) Work area layouts are not arranged to promote flow of supplies and information and minimize transit and other forms of waste. </t>
  </si>
  <si>
    <t>Bottleneck Visibility</t>
  </si>
  <si>
    <t>3P</t>
  </si>
  <si>
    <t>Cross-Training - Excellent</t>
  </si>
  <si>
    <t>Visual Cross-Training Program</t>
  </si>
  <si>
    <t>Cross-Training - On the Journey</t>
  </si>
  <si>
    <t xml:space="preserve">A few employees are cross-trained but the practice is not widespread or systematic.  Most staff only have the skills to work traditionally (one or two jobs).  </t>
  </si>
  <si>
    <t>Cross-Training Matrices</t>
  </si>
  <si>
    <t xml:space="preserve">Cross-Training - Needs Improvement </t>
  </si>
  <si>
    <t>Employee Development Plans</t>
  </si>
  <si>
    <t xml:space="preserve">Profitability -                         50 pts. </t>
  </si>
  <si>
    <t>Skills-based pay systems</t>
  </si>
  <si>
    <t>(Muda) Describe all efforts to identify and eliminate all forms of waste in the front office:</t>
  </si>
  <si>
    <t>8 Wastes in the Office training</t>
  </si>
  <si>
    <t>SIPOC for each Department</t>
  </si>
  <si>
    <t>Rattlesnake Hunts in the Office</t>
  </si>
  <si>
    <t>Total Weighted Points</t>
  </si>
  <si>
    <t>Same as for production…</t>
  </si>
  <si>
    <t xml:space="preserve">8 Waste Reduction - Needs Improvement </t>
  </si>
  <si>
    <t>No clearly aligned understanding of how the classic 8 wastes apply to business support organizations.  Support departments (e.g. HR, Finance, etc.)  (F) Office employees have not been trained on waste.</t>
  </si>
  <si>
    <t>Service Levels - Excellent</t>
  </si>
  <si>
    <t>Elimination of Silos</t>
  </si>
  <si>
    <t>Service Levels - On the Journey</t>
  </si>
  <si>
    <t>patient  and Supplier Relationship between inter-company departments</t>
  </si>
  <si>
    <t xml:space="preserve">Standard Work </t>
  </si>
  <si>
    <t xml:space="preserve">Service Levels - Needs Improvement </t>
  </si>
  <si>
    <t>Statistical Control</t>
  </si>
  <si>
    <t xml:space="preserve">Quality at the Source </t>
  </si>
  <si>
    <t>Plan - Do - Check - Act</t>
  </si>
  <si>
    <t>ISO Integration with LEAN</t>
  </si>
  <si>
    <t>A3 Closed Loop System</t>
  </si>
  <si>
    <t>Quality Alert System</t>
  </si>
  <si>
    <t>Visual Work Instructions</t>
  </si>
  <si>
    <t>Process Focused improvement</t>
  </si>
  <si>
    <t>Never Check your own Work</t>
  </si>
  <si>
    <t>Cause and Effect Diagrams</t>
  </si>
  <si>
    <t>Information Synchronization - Excellent</t>
  </si>
  <si>
    <t>(Mura) Describe all efforts to identify and eliminate al forms of unevenness, fluctuation and variation in the front office:</t>
  </si>
  <si>
    <t>Visual and Virtual Management</t>
  </si>
  <si>
    <t>Abnormal vs. Normal ID</t>
  </si>
  <si>
    <t>Information Synchronization - On the Journey</t>
  </si>
  <si>
    <t xml:space="preserve">Steps are being taken to start synchronizing flow of information to meet internal and external patient  needs in some areas. There is some collaboration between departments but the organization still largely operates in silos relative to information flows.
</t>
  </si>
  <si>
    <t>Process Stability</t>
  </si>
  <si>
    <t xml:space="preserve">Information Synchronization - Needs Improvement </t>
  </si>
  <si>
    <t>Agile Software Development</t>
  </si>
  <si>
    <t xml:space="preserve">Leaders in the organization understand importance of better aligning work schedules, staffing and internal, external patient demand and acuity, but coordination between patient care and support departments is not always well coordinated.  </t>
  </si>
  <si>
    <t xml:space="preserve">Standardized work is understood to be the best known way to do a job.  Standard work is followed 100% of the time.  The organization has an easy to use protocol for improving standard work practices.  Staffing and standardized work is intentionally adjusted as demand changes.  </t>
  </si>
  <si>
    <t>Standardized Work</t>
  </si>
  <si>
    <t>Playbooks</t>
  </si>
  <si>
    <t>Some limited application of effective standardized work practices; protocols do not exist to routinely adjust standard work to meet changes in demand or work flows.</t>
  </si>
  <si>
    <t>Roles and Responsibilities</t>
  </si>
  <si>
    <t>SIPOC of your Job</t>
  </si>
  <si>
    <t>TPI - Transactional Process Improvement</t>
  </si>
  <si>
    <t>Extensive and meaningful visual controls in place to indicate abnormal situations in real time; quick action response and effective escalation processes in place to quickly control abnormalities and identify root cause performance issues (e.g. relative to information flows, accuracy, timeliness, etc.).</t>
  </si>
  <si>
    <t>Visual Triggers in the Office</t>
  </si>
  <si>
    <t>Key Performance Indicator Boards</t>
  </si>
  <si>
    <t>Visual controls are in place and starting to capture what is important.  People are aware of current status based on visual indicators.  But the information is inconsistently used; typically need to wait until time is available to address issues.</t>
  </si>
  <si>
    <t>Pipeline Visibility in Sales, HR, Etc.</t>
  </si>
  <si>
    <t>Visual boards are posted with traditional metrics.  They are not driving behavioral change or immediate corrective actions.  Workarounds are still the norm for dealing with issues.  (F) No visual boards for the office.  No measures of performance tracked or monitored.</t>
  </si>
  <si>
    <t>Value Stream Map Training and Systems</t>
  </si>
  <si>
    <t xml:space="preserve">AME Webinar: Value Stream Mapping for Office and Service </t>
  </si>
  <si>
    <t>Internal patient /Supplier Agreements</t>
  </si>
  <si>
    <t xml:space="preserve">Some value stream maps created for key business processes with implemented future states.  But operations and external support departments still largely operate in functional silos.  Some cooperation/collaboration, but complete alignment across functional responsibility areas is still a challenge.  (F) No value streams exist. </t>
  </si>
  <si>
    <t>5S has evolved to become part of the culture; it's used to reduce waste.  5S actions focus more on making it easier to see interruptions to flow and identify abnormalities, more so than housekeeping.  There is evidence that these systems are reviewed and improved upon regularly. 5S activities are owned and managed by employees who see real benefits in using those practices.</t>
  </si>
  <si>
    <t>(Muri) Describe all efforts to identify and eliminate all forms of Overburdening people and machines in the front office:</t>
  </si>
  <si>
    <t>5S in the Office</t>
  </si>
  <si>
    <t>Work area layouts promote seamless flow and foster an environment of collaboration between people.  Information flows are more than just producing information in a single department.  Other departments' need for information timeliness, format and ease of use are taken into account.  Little time spent searching for 'right' information.</t>
  </si>
  <si>
    <t>Pipeline of Work Visibility and Triggers</t>
  </si>
  <si>
    <t>Capacity visibility in the office</t>
  </si>
  <si>
    <t>Some changes in work area layouts may have been made to promote information flows and minimize transit and other forms of waste.  Work still moves between functional departments with significant batching of information.  Attempts underway to take into account other work groups needs for timeliness, format and ease of use.  Information being made easier to find.</t>
  </si>
  <si>
    <t>Work is largely done by departments arranged by function and/or the entire process is spread throughout the organization .  (F) Work area layouts are not arranged to promote flow of information and minimize search time and other forms of waste.</t>
  </si>
  <si>
    <t>Cross-Training in the Office</t>
  </si>
  <si>
    <t>Playbooks for each Job and Department</t>
  </si>
  <si>
    <t>A few employees are cross-trained but the practice is not widespread or systematic.  Most operators only have the skills to work traditionally (one or two jobs).  Work procedures may be in place and be mistaken for "standardized work".</t>
  </si>
  <si>
    <t>There is evidence that work is not balanced between operators and/or areas.  Workers are specialized within single functional departments and have a limited number of skills they can perform.  A few key employees provide some flexibility.  (F) High risk if someone is absent.  No cross-training or written standards.</t>
  </si>
  <si>
    <r>
      <rPr>
        <b/>
        <sz val="22"/>
        <rFont val="Calibri"/>
        <family val="2"/>
      </rPr>
      <t>Exten</t>
    </r>
    <r>
      <rPr>
        <strike/>
        <sz val="22"/>
        <rFont val="Calibri"/>
        <family val="2"/>
      </rPr>
      <t>d</t>
    </r>
    <r>
      <rPr>
        <b/>
        <sz val="22"/>
        <rFont val="Calibri"/>
        <family val="2"/>
      </rPr>
      <t>ed</t>
    </r>
    <r>
      <rPr>
        <b/>
        <sz val="22"/>
        <color rgb="FF000000"/>
        <rFont val="Calibri"/>
        <family val="2"/>
      </rPr>
      <t xml:space="preserve"> Value Stream Management - 150 pts. </t>
    </r>
  </si>
  <si>
    <t>Design Internal - Excellent</t>
  </si>
  <si>
    <t>What innovative processes are followed to meet patient  expectations?, How do you foster an understanding of patient  expectations within your total workforce?</t>
  </si>
  <si>
    <t>Phase gate Pipeline visibility</t>
  </si>
  <si>
    <t xml:space="preserve">3P Product Design: Innovating with Lean Tools (Webinar) </t>
  </si>
  <si>
    <t xml:space="preserve">Voice of the patient </t>
  </si>
  <si>
    <t>Design Internal - On the Journey</t>
  </si>
  <si>
    <t>Lean PDS - Product Delivery System</t>
  </si>
  <si>
    <t>Minimum Viable Product</t>
  </si>
  <si>
    <t xml:space="preserve">Design Internal - Needs Improvement </t>
  </si>
  <si>
    <t>Target Costing</t>
  </si>
  <si>
    <t>Design External - Excellent</t>
  </si>
  <si>
    <t>What processes do you have in place at the highest level to foster breakthrough solutions vs. incremental improvement to meet and/or stay ahead of patient  expectations? What innovative processes are followed to reduce costs and increase value to the patient ?, What do you do in your new product development process to minimize total cost?, What is your approach to benchmarking?</t>
  </si>
  <si>
    <t>Design Kaizen with Suppliers</t>
  </si>
  <si>
    <t xml:space="preserve">Agile Software Development </t>
  </si>
  <si>
    <t>Design Kaizen with patient s</t>
  </si>
  <si>
    <t>Design External - On the Journey</t>
  </si>
  <si>
    <t>Innovation activities primarily focused on incremental improvements. Involvement of patient and suppliers has been initiated and they have some role in the design process.  Product and service design teams are clear that the voice of the patient should be a key driver throughout organization  product and process design and development efforts, though this goal is not fully realized yet.  Supplier and patient involvement is somewhat 'ad hoc.'</t>
  </si>
  <si>
    <t xml:space="preserve">Voice of the patient  </t>
  </si>
  <si>
    <t>DMAIC - (Define - Measure-Analyze-Improve-Control)</t>
  </si>
  <si>
    <t xml:space="preserve">Design External - Needs Improvement </t>
  </si>
  <si>
    <t xml:space="preserve">Patients and suppliers are not normally participants in the design process, and a validated voice of the patient is not a big consideration in the product and process design and development efforts.  (F) External design is only based on internal understanding.  There is no process for voice of the patient or supplier. </t>
  </si>
  <si>
    <t>Rapid Experimentation Practices</t>
  </si>
  <si>
    <t>Design Tools - Excellent</t>
  </si>
  <si>
    <t xml:space="preserve">How do you focus on variety reduction, commonality and modularity? </t>
  </si>
  <si>
    <t>DFMA - Design for Manufacturing Analysis</t>
  </si>
  <si>
    <t>Rapid Prototyping</t>
  </si>
  <si>
    <t>FMEA - Failure Mode Effect Analysis</t>
  </si>
  <si>
    <t>Try storming</t>
  </si>
  <si>
    <t>Design Tools - On the Journey</t>
  </si>
  <si>
    <t>QFD - Quality Function Deployment</t>
  </si>
  <si>
    <t>Elimination of Waste in Design</t>
  </si>
  <si>
    <t xml:space="preserve">Design Tools - Needs Improvement </t>
  </si>
  <si>
    <t>Product and process design teams are not familiar with or are not using tools such as QFD, DFMA, variety reduction, use of common parts, modularity, benchmarking, cross functional/co-located design teams, etc. to help minimize total product cost and reduce time to market.  Designs are largely based on inputs from sales and engineering expertise.  (F) No standard design tools exist for development.</t>
  </si>
  <si>
    <t>Key Performance Indicators in Design</t>
  </si>
  <si>
    <t>Suppliers - Excellent</t>
  </si>
  <si>
    <t>How do you partner with your suppliers to minimize total cost to your value stream?</t>
  </si>
  <si>
    <t>Supplier Scorecards</t>
  </si>
  <si>
    <t>Supplier Audits and Assessments</t>
  </si>
  <si>
    <t>Suppliers - On the Journey</t>
  </si>
  <si>
    <t>Rationale for supply decisions are starting to change to move toward the concept of total patient  cost as opposed to a focus on lowest piece price; there is more emphasis starting to be placed on supplier partnering within the organization.</t>
  </si>
  <si>
    <t>Key Supplier List and metrics</t>
  </si>
  <si>
    <t>Preferred Supplier Rating Program</t>
  </si>
  <si>
    <t xml:space="preserve">Suppliers - Needs Improvement </t>
  </si>
  <si>
    <t xml:space="preserve">Supply decisions are made on the basis of part cost; there might be evidence of adversarial relationships with suppliers.  (F) No processes or standards exist for purchasing or for supplier management.  </t>
  </si>
  <si>
    <t>Pull with Suppliers</t>
  </si>
  <si>
    <t>Total Cost of Ownership</t>
  </si>
  <si>
    <t>Supplier Improvement - Excellent</t>
  </si>
  <si>
    <t xml:space="preserve">Efforts are made to help suppliers improve their processes and joint problem-solving efforts or improvement teams  are common.  Supplier metrics are in place as performance gauges and results are utilized to create shared improvement efforts.  Evidence of favorable impact from joint improvement efforts is regularly reviewed.  </t>
  </si>
  <si>
    <t>What is your focus regarding supplier certification?, What is your supplier focus for continuous improvement to improve business results?, What are your processes to achieve perfection in product and supplier management?</t>
  </si>
  <si>
    <t>Supplier Development</t>
  </si>
  <si>
    <t>Kaizen with Suppliers</t>
  </si>
  <si>
    <t>Supplier Improvement - On the Journey</t>
  </si>
  <si>
    <t>There are examples of joint process improvement activities between patient s and suppliers and the efforts are expanding beyond purchasing to include other functions in the organization.  Supplier metrics, although somewhat traditional, are in place and shared with supplier regularly in order to impact on supplier quality, cost and delivery outcomes.</t>
  </si>
  <si>
    <t>A3's with Suppliers</t>
  </si>
  <si>
    <t>Corrective Action Systems</t>
  </si>
  <si>
    <t xml:space="preserve">Supplier Improvement - Needs Improvement </t>
  </si>
  <si>
    <t xml:space="preserve">There is little or no feedback or information sharing with suppliers other than quality or delivery issues.  Supplier delivery and quality results are tracked but no formal processes exist for collaborative improvement actions.  Normal practice is to have multiple suppliers for the same part and to engage in pressuring of suppliers to outbid one another.  (F) There are no measures of supplier performance and no processes for helping suppliers improve. </t>
  </si>
  <si>
    <t>Pull-Based Systems - Excellent</t>
  </si>
  <si>
    <t>Pull-based systems have been extended to suppliers and there is evidence of working with suppliers to streamline the flow of supplies and information between the organization and its suppliers.  Patient demand information is directly shared with suppliers and there is an integrated supply chain from patient  to supplier.</t>
  </si>
  <si>
    <t>What innovative processes are being used to improve market service and logistics?</t>
  </si>
  <si>
    <t>Supplier Kanban</t>
  </si>
  <si>
    <t>Supplier Visual trigger Systems</t>
  </si>
  <si>
    <t>Pull-Based Systems - On the Journey</t>
  </si>
  <si>
    <t>Some experimentation with pull-based systems with suppliers may have occurred and those in management roles in the procurement and planning areas understand the need to improve the flow of supplies and information between the organization and its suppliers.</t>
  </si>
  <si>
    <t xml:space="preserve">Pull-Based Systems - Needs Improvement </t>
  </si>
  <si>
    <t xml:space="preserve">Expedites and reschedules with suppliers are common and ordering is largely based on forecast or suppies requirements planning (MRP) / enterprise resource planning (ERP).  (F) There are no pull-based systems in place with suppliers. </t>
  </si>
  <si>
    <t>organization  Results – 200 pts.</t>
  </si>
  <si>
    <t>Scrap - Excellent</t>
  </si>
  <si>
    <t>Scrap and/or yield rates (Planned vs. Unplanned)</t>
  </si>
  <si>
    <t>Visual Recycling Program</t>
  </si>
  <si>
    <t>Visual Scrap Reduction Program</t>
  </si>
  <si>
    <r>
      <t xml:space="preserve">Scrap - </t>
    </r>
    <r>
      <rPr>
        <sz val="14"/>
        <rFont val="Calibri"/>
        <family val="2"/>
      </rPr>
      <t>On the Journey</t>
    </r>
  </si>
  <si>
    <r>
      <t xml:space="preserve">Scrap - </t>
    </r>
    <r>
      <rPr>
        <sz val="14"/>
        <rFont val="Calibri"/>
        <family val="2"/>
      </rPr>
      <t xml:space="preserve">Needs Improvement </t>
    </r>
  </si>
  <si>
    <t>patient  rejects annually (PPM)or appropriate industry measurement</t>
  </si>
  <si>
    <t>Key patient  Metrics</t>
  </si>
  <si>
    <t>Sales Playbook</t>
  </si>
  <si>
    <t>The Role of Sales in a Lean Enterprise (Webinar)</t>
  </si>
  <si>
    <t>Value in the Eyes of the patient s</t>
  </si>
  <si>
    <t>patient  Profiles</t>
  </si>
  <si>
    <t>patient  Awards Received</t>
  </si>
  <si>
    <t>Sales Key Performance Indicators</t>
  </si>
  <si>
    <t>Defined Critical patient  Criteria</t>
  </si>
  <si>
    <t>Leading and Lagging Indicators</t>
  </si>
  <si>
    <t>patient  Surveys</t>
  </si>
  <si>
    <t xml:space="preserve">Stakeholder Analysis </t>
  </si>
  <si>
    <t>Quality Results - Excellent</t>
  </si>
  <si>
    <t>Other appropriate quality related measures that would support the achievement of your Policy Deployment Plan</t>
  </si>
  <si>
    <t>A3 Program</t>
  </si>
  <si>
    <t>Fishbone / Ishikawa Diagrams</t>
  </si>
  <si>
    <t>5W's and 1H</t>
  </si>
  <si>
    <t>Quality Results - On the Journey</t>
  </si>
  <si>
    <t>Processes are in place to discover why quality is poor and to identify corrective actions for improvement, but results are somewhat inconsistent.  Trends show year-to-year improvement.</t>
  </si>
  <si>
    <t>PDCA-based problem solving</t>
  </si>
  <si>
    <t>Critical to Quality Criteria</t>
  </si>
  <si>
    <t xml:space="preserve">Quality Results - Needs Improvement </t>
  </si>
  <si>
    <t>Quality issues get addressed as an individual problem.  Quality inconsistent from year-to-year.  (F) No focus on fixing the process or consistent application of 'root cause' analysis.</t>
  </si>
  <si>
    <t>Quality Manual</t>
  </si>
  <si>
    <t xml:space="preserve">5 Why </t>
  </si>
  <si>
    <t>Warranty - Excellent</t>
  </si>
  <si>
    <t>patient  Scorecards</t>
  </si>
  <si>
    <t>Kaizen with patient s</t>
  </si>
  <si>
    <t>Warranty - On the Journey</t>
  </si>
  <si>
    <t>patient readmissions are at a reasonable level and there has been a pattern of some improvement year over year.</t>
  </si>
  <si>
    <t>Preferred Supplier Awards</t>
  </si>
  <si>
    <t>Stakeholder Analysis</t>
  </si>
  <si>
    <t xml:space="preserve">Warranty - Needs Improvement </t>
  </si>
  <si>
    <t xml:space="preserve">patient readmissions are addressed as an individual problem.  (F) Readmissions do not get analyzed in a meaningful way to solve recurring problems or to address process improvement actions. </t>
  </si>
  <si>
    <t>Value Added/Employee - Excellent</t>
  </si>
  <si>
    <t>Value added per associate or employee (Sales minus purchased Supply s divided by total headcount)</t>
  </si>
  <si>
    <t>Productivity Metrics</t>
  </si>
  <si>
    <t>Elimination of the Culture Killer called Layoffs by Driving Sales growth</t>
  </si>
  <si>
    <t>Value Added/Employee - On the Journey</t>
  </si>
  <si>
    <t xml:space="preserve">Value added per employee is very good and shows some year over year improvement.  </t>
  </si>
  <si>
    <t>Lean Accounting</t>
  </si>
  <si>
    <t xml:space="preserve">Value Added/Employee - Needs Improvement </t>
  </si>
  <si>
    <t>Value added per employee is poor and shows a flat or declining trend.  (F) There is no measurement of value added per employee.</t>
  </si>
  <si>
    <t>Inventory Turns – Excellent</t>
  </si>
  <si>
    <t>Inventory turns - raw, work in process and finished as appropriate:</t>
  </si>
  <si>
    <t>Trend Chart showing Inventory Turns</t>
  </si>
  <si>
    <t>Creation of Flow through the Value Stream</t>
  </si>
  <si>
    <t>Inventory Turns – On the Journey</t>
  </si>
  <si>
    <t>Days on hand of inventory is at least equal to industry average, and inventory turnover numbers are trending upward each year.</t>
  </si>
  <si>
    <t xml:space="preserve">Inventory Turns – Needs Improvement </t>
  </si>
  <si>
    <t xml:space="preserve">Days on hand of inventory is high and inventory turnover numbers are among the lowest in the industry.  (F) There is no process to measure and understand the amount of inventory on hand or inventory turns. </t>
  </si>
  <si>
    <t>Capacity Management – Excellent</t>
  </si>
  <si>
    <t>Other appropriate cost related measures that would support the achievement of your Policy Deployment Plan:</t>
  </si>
  <si>
    <t>ROI - Return on Investment accomplishments</t>
  </si>
  <si>
    <t>Capacity Management – On the Journey</t>
  </si>
  <si>
    <t xml:space="preserve">Capacity Management – Needs Improvement </t>
  </si>
  <si>
    <t>On-Time and Complete Delivery – Excellent</t>
  </si>
  <si>
    <t>Percent on-time and complete shipments</t>
  </si>
  <si>
    <t xml:space="preserve">patient  Satisfaction metrics </t>
  </si>
  <si>
    <t>On-Time and Complete Delivery – On the Journey</t>
  </si>
  <si>
    <t xml:space="preserve">On-Time and Complete Delivery – Needs Improvement </t>
  </si>
  <si>
    <t>Lead Time – Excellent</t>
  </si>
  <si>
    <t>Other appropriate delivery related measures that would support the achievement of the Policy Deployment Plan</t>
  </si>
  <si>
    <t>Lead Time tracking and Improvement using Value Stream Mapping</t>
  </si>
  <si>
    <t>Lead Time – On the Journey</t>
  </si>
  <si>
    <t xml:space="preserve">Lead Time – Needs Improvement </t>
  </si>
  <si>
    <t>Premium Freight – Excellent</t>
  </si>
  <si>
    <t>Premium freight costs, including incoming raw Supply  or finished goods shipment (premium freight is abnormal freight to meet patient  demand</t>
  </si>
  <si>
    <t>Elimination of the waste (Expedite)</t>
  </si>
  <si>
    <t>patient  pull vs. push</t>
  </si>
  <si>
    <t>Premium Freight – On the Journey</t>
  </si>
  <si>
    <t>Lean Logistics</t>
  </si>
  <si>
    <t xml:space="preserve">Premium Freight – Needs Improvement </t>
  </si>
  <si>
    <t>Parts Shortages – Excellent</t>
  </si>
  <si>
    <t>Continuous Flow</t>
  </si>
  <si>
    <t>Kanban at the Lowest levels possible</t>
  </si>
  <si>
    <t>Parts Shortages – On the Journey</t>
  </si>
  <si>
    <t>Elimination of downtime due to Part Shortages</t>
  </si>
  <si>
    <t>Pull-based replenishment systems</t>
  </si>
  <si>
    <t xml:space="preserve">Parts Shortages – Needs Improvement </t>
  </si>
  <si>
    <t>Earnings before interest and taxes (EBIT) profitability or other appropriate measures to document plant profitability.</t>
  </si>
  <si>
    <t>Lean Accounting Principles, Practices and Tools (Webinar)</t>
  </si>
  <si>
    <t>Capacity management</t>
  </si>
  <si>
    <t>Operating income on manufacturing assets ration</t>
  </si>
  <si>
    <t xml:space="preserve">Accounting Metrics </t>
  </si>
  <si>
    <t>Market Share – Excellent</t>
  </si>
  <si>
    <t xml:space="preserve">Generally, market share is growing and revenue are increasing. </t>
  </si>
  <si>
    <t xml:space="preserve">Other appropriate profitability-related measures that would support the achievement of your policy deployment plan. </t>
  </si>
  <si>
    <t>Market Analysis</t>
  </si>
  <si>
    <t>Market Share – On the Journey</t>
  </si>
  <si>
    <t xml:space="preserve">Generally, market share is being maintained or growing at least slightly, and revenue is stable or on the increase.  </t>
  </si>
  <si>
    <t>Value Streams in Sales</t>
  </si>
  <si>
    <t xml:space="preserve">Market Share – Needs Improvement </t>
  </si>
  <si>
    <t>Market share is stagnant and revenue is flat.  (F) Market share is declining and revenue is decreasing or the company has no concept of their market share relative to their relevant territories.</t>
  </si>
  <si>
    <t>Supply Management - Excellent</t>
  </si>
  <si>
    <t>Supply Management - On the Journey</t>
  </si>
  <si>
    <t xml:space="preserve">Supply Management- Needs Improvement </t>
  </si>
  <si>
    <t xml:space="preserve">There is continous or one piece flow in the organization, and each patient moves through operations in a step by step fashion with no waiting between process steps. there is a visual control system to ensure supply (providers, rooms, equipment, supplies...) is provided in precisely the right quantities that are needed, at precisely the right time and place to meet the demand requirements of the organization. (moving towards no waiting rooms...) </t>
  </si>
  <si>
    <t xml:space="preserve">The value streams (visual representation of the flow of people, material, and information) have been mapped and are well understood from end to end and information is readily shared across multidisciplinary teams.  There is very high alignment across the organization to patients groups served.  The organization fosters an understanding of patient expectations within its total workforce and utilizes the value stream to guide successful quality improvement interventions. </t>
  </si>
  <si>
    <t xml:space="preserve">Value streams have been mapped and some movement has taken place to have better alignment with key patient multidisciplinary teams.  A model line has been established with a clear understanding of the patient groups served.  Some actions have been taken as a result of the value stream work but most of the organization still operates in a traditional way.  </t>
  </si>
  <si>
    <t xml:space="preserve">Changeover/set-up times have improved, but still take significant time.  Complex changeovers not always orchestrated to happen in a timely way (wait time exists). There is consistent effort to reduce lead time for out patient appointments. </t>
  </si>
  <si>
    <t xml:space="preserve">Service levels for support department work activities are consistent and at a high level; errors are minimal and are measured and followed up within a quality system in a reasonable time frame. FMEAs are done for some new processes. </t>
  </si>
  <si>
    <t xml:space="preserve">Service levels for support department work activities is not really tracked in a meaningful way; errors exist and don't typically drive root cause problem solving when they occur.  (F) No visibility of service errors and no process to improve. FMEAs are not completed or completed after errors arise. </t>
  </si>
  <si>
    <t xml:space="preserve">Lean Sensei Questions - Select the description that most closely relates to your company's current state; then grade it using one of the letter grades to the right. </t>
  </si>
  <si>
    <t>Formal and effective program from the top for vision, strategy, and objective creation with a robust level of catchball (feedback and engagement) horizontally and vertically for alignment.  Clear focus on the "critical few" breakthrough strategic initiatives which are cascaded from the top all the way down and across the organization.  Employees understand how their work relates to company objectives/strategies.</t>
  </si>
  <si>
    <r>
      <t>Organization claims to value people, but not too much done in the way of developing employee critical thinking skills/capabilities</t>
    </r>
    <r>
      <rPr>
        <b/>
        <strike/>
        <sz val="12"/>
        <color theme="1"/>
        <rFont val="Calibri"/>
        <family val="2"/>
        <scheme val="minor"/>
      </rPr>
      <t>.</t>
    </r>
    <r>
      <rPr>
        <b/>
        <sz val="12"/>
        <color theme="1"/>
        <rFont val="Calibri"/>
        <family val="2"/>
        <scheme val="minor"/>
      </rPr>
      <t>.  Improvement ideas accepted from employees but everything must be approved by managers.  Management operates more from a 'this is my silo' perspective.  Employees have some problem solving training.  (F) There is no problem solving training for employees. Disrespect exists throughout management and employees.</t>
    </r>
  </si>
  <si>
    <r>
      <t xml:space="preserve">Problems are viewed as </t>
    </r>
    <r>
      <rPr>
        <b/>
        <i/>
        <sz val="12"/>
        <color theme="1"/>
        <rFont val="Calibri"/>
        <family val="2"/>
        <scheme val="minor"/>
      </rPr>
      <t>process issues</t>
    </r>
    <r>
      <rPr>
        <b/>
        <sz val="12"/>
        <color theme="1"/>
        <rFont val="Calibri"/>
        <family val="2"/>
        <scheme val="minor"/>
      </rPr>
      <t xml:space="preserve"> and people are expected to shine a light on them as soon as they happen.  A protocol exist to have the appropriate people immediately come to the Gemba to see the problem. Employee-team members are engaged on a daily basis to identify root cause(s) and propose solutions-countermeasures to permanently eliminate/control issues.  Self-reflection or evaluation exists on the quality of the problem solving activities.  Problem solving is a required component of all job roles. </t>
    </r>
  </si>
  <si>
    <r>
      <t>Numerous formal recognition programs in place.  Informal recognition is an integral part of culture and is apparent through open and genuine actions.  There is focus on celebrating and recognizing small incremental improvements and team growth and development.  Recognition programs are clearly tied to performance,</t>
    </r>
    <r>
      <rPr>
        <b/>
        <sz val="14"/>
        <color theme="1"/>
        <rFont val="Calibri"/>
        <family val="2"/>
        <scheme val="minor"/>
      </rPr>
      <t xml:space="preserve"> </t>
    </r>
    <r>
      <rPr>
        <b/>
        <sz val="12"/>
        <color theme="1"/>
        <rFont val="Calibri"/>
        <family val="2"/>
        <scheme val="minor"/>
      </rPr>
      <t>cost savings targets do not conflict with lean objectives/practices</t>
    </r>
    <r>
      <rPr>
        <b/>
        <sz val="14"/>
        <color theme="1"/>
        <rFont val="Calibri"/>
        <family val="2"/>
        <scheme val="minor"/>
      </rPr>
      <t>.</t>
    </r>
    <r>
      <rPr>
        <b/>
        <sz val="12"/>
        <color theme="1"/>
        <rFont val="Calibri"/>
        <family val="2"/>
        <scheme val="minor"/>
      </rPr>
      <t xml:space="preserve">  Recognition programs are in alignment with lean objectives.   </t>
    </r>
  </si>
  <si>
    <r>
      <t xml:space="preserve"> O</t>
    </r>
    <r>
      <rPr>
        <b/>
        <sz val="11"/>
        <color theme="1"/>
        <rFont val="Calibri"/>
        <family val="2"/>
        <scheme val="minor"/>
      </rPr>
      <t xml:space="preserve">rganization's supply chain is alighned to the care delivery model.  Inventory is managed based on "time of supply" relative to takttime/consumption rate and ensures providers are not left without essential medical products and patients have acess to potentially life saving tools. </t>
    </r>
  </si>
  <si>
    <t>Supply management is fairly well organized although levels still may not be clear at a glance.  There is a limited understanding of how much inventory is on-hand and why it exists.</t>
  </si>
  <si>
    <t>There have been little or no logical effort to reduce on-hand quantities of inventory.  (F) Some supplies have been in inventory for greater than 2 years. There is no process to rightsize supplies.</t>
  </si>
  <si>
    <t>Standardized work is understood to be the best known way to do a job.  Standard work is followed 100% of the time.  The organization has an easy to use protocol for improving standard work practices or changing them to meet changes in delivery of care or services.  Staffing and standardized work are intentionally adjusted as demand changes.  Other examples outside of job instructions and standard work documents could be Evidence Based Practice Guidelines, Patient Care Pathways, etc.</t>
  </si>
  <si>
    <t xml:space="preserve">Some limited application of effective standardized work practices; protocols do not exist to routinely adjust standard work to meet changes in delivery of care or services.  </t>
  </si>
  <si>
    <t>Job procedures may exist, but no effective use of standard work to routinely identify and readily use 'best practices' ,  Evidence Based Practice Guidelines or Patient Care Pathways for doing work.  Considerable variation between ways different employees do the same job.  (F) Standard work, Evidence Based Practice Guidelines, Patient Care Pathways does not exist.</t>
  </si>
  <si>
    <t xml:space="preserve">Initial attempts being made to level workloads for some parts of the operation. There is effort to Improve flow of the patients but waiting rooms exist and patients could be waiting for long periods of time. </t>
  </si>
  <si>
    <t>Equipment preventative maintenance programs are emerging in some areas, and some effort is made to include operator in daily cleaning/checking of equipment.  Awareness exist of OEE (Overall Equipment Effectiveness) but it is not actively or consistently used for driving through-put.</t>
  </si>
  <si>
    <t xml:space="preserve">Approaches to reduce setup times well defined &amp; widely understood.  Complex changeovers orchestrated to happen seamlessly. Changeover times for In-patient rooms are reduced providing shorter times for patients to wait for a bed to be available. These methods also reduce the number of patients that are boarded in the Emergency Department because of rooms not being available. there is little to no lead time for out patient appointments. </t>
  </si>
  <si>
    <t>Some changes in work area layouts may have been made to promote flow of supplies and information and minimize transit and other forms of waste.  Work still moves between functional departments with significant batch manufacturing.</t>
  </si>
  <si>
    <t>There is evidence that work is not balanced between operators and/or areas.  Staff  are specialized within single functional departments and have a limited number of skills they can perform.  A few key employees provide some flexibility.  (F) There is no record of cross-training, in the system or visually.</t>
  </si>
  <si>
    <t>Some understanding of how the classic 8 wastes apply to business support organizations.  Support departments (e.g. HR, Finance, etc.) perform some efforts at waste elimination mostly focused on improvements within the department, with some cross-functional focus.  There is evidence the organization is trying to do this more effectively.</t>
  </si>
  <si>
    <t>Support departments (Environmental Services, Radiology, Lab, Pharmacy,  OT, PT, etc.) are highly effective at leveling workloads to match work capacity to demand  and acuity.  Extensive collaboration to avoid overburdening support staff and operations.  Organization effectively avoids creation of uneven work flows on a daily basis.</t>
  </si>
  <si>
    <t>Managing by clearly identified value streams with end to end metrics, and possibly value stream managers.  Value streams are well understood from ideation to cash and information is readily shared across departments.  There is very high alignment across the organization to patients/customers served. The organization fosters an understanding of patient  expectations within its total workforce.</t>
  </si>
  <si>
    <r>
      <t>Supply decisions are made on the basis of total patient cost; there is evidence of strong and consistent supplier partnering involving all functions in the organization.</t>
    </r>
    <r>
      <rPr>
        <b/>
        <strike/>
        <sz val="12"/>
        <color theme="1"/>
        <rFont val="Calibri"/>
        <family val="2"/>
        <scheme val="minor"/>
      </rPr>
      <t xml:space="preserve"> </t>
    </r>
  </si>
  <si>
    <t xml:space="preserve">Overburden (Muri)                     Overburden (Muri)                  Overburden (Muri)                    </t>
  </si>
  <si>
    <r>
      <t xml:space="preserve">Operating </t>
    </r>
    <r>
      <rPr>
        <sz val="12"/>
        <color theme="1"/>
        <rFont val="Calibri"/>
        <family val="2"/>
      </rPr>
      <t>Margin – On the Journey</t>
    </r>
  </si>
  <si>
    <r>
      <t xml:space="preserve">Operating </t>
    </r>
    <r>
      <rPr>
        <sz val="12"/>
        <color theme="1"/>
        <rFont val="Calibri"/>
        <family val="2"/>
      </rPr>
      <t xml:space="preserve">Margin – Needs Improvement </t>
    </r>
  </si>
  <si>
    <r>
      <t>Operating Margin</t>
    </r>
    <r>
      <rPr>
        <sz val="12"/>
        <color rgb="FF000000"/>
        <rFont val="Calibri"/>
        <family val="2"/>
      </rPr>
      <t>– Excellent</t>
    </r>
  </si>
  <si>
    <t>EBITDA– Excellent</t>
  </si>
  <si>
    <t>EBITDA– On the Journey</t>
  </si>
  <si>
    <t xml:space="preserve">EBITDA– Needs Improvement </t>
  </si>
  <si>
    <t xml:space="preserve">Healthcare Operations  - 200 pts.                                       Healthcare     Operations- 200           </t>
  </si>
  <si>
    <t xml:space="preserve">A best practice for leadership behaviors has been identified and standard work practices have been defined.  Leaders consistently adhere to those desirable behaviors, they lead in the gemba, not from the office.  Tiered meetings quickly and meaningfully communicate process abnormalities and business issues. Leaders focus on developing their direct reports and team members using open-ended questions that encourage lean thinking. </t>
  </si>
  <si>
    <t xml:space="preserve">Tracking and report outs in visual management form, done in daily, weekly and monthly reviews in the Gemba.  Processes are stabilized, so it becomes easy to see abnormal conditions.  When problems happen a process view is taken most of the time to address them.  There is good understanding and alignment at multiple levels of the organization on daily priorities to be addressed. Performance is visual, Accountability and Ownership are evident and clearly understood. </t>
  </si>
  <si>
    <r>
      <t xml:space="preserve">Tracking and report outs done in weekly or monthly operating reviews in office areas. Most </t>
    </r>
    <r>
      <rPr>
        <b/>
        <sz val="12"/>
        <color theme="1"/>
        <rFont val="Calibri"/>
        <family val="2"/>
        <scheme val="minor"/>
      </rPr>
      <t xml:space="preserve">associates unaware of most critical information.  Most data resides in computers, minimal visual management.  Problems are seen more as individual issues, insufficient time is available to address process issues.  (F) No communication to or understanding by employees of the big picture - they are focused only on payment for their job. </t>
    </r>
  </si>
  <si>
    <t xml:space="preserve">Highly effective daily management program in place, with involvement by many employees. Strong evidence that most processes are stable and performance improvement is sustained.  Performance metrics are timely, visual and meaningful; they are used for effective decision making. Lean thinking and team member engagement are encouraged through a visual suggestion system/idea board with an associated process for prioritizing, tracking, communicating and implementing those suggestions. There is a process for sharing, considering and implementing best practices with associated team recognitions and celebrations. </t>
  </si>
  <si>
    <t xml:space="preserve">Team members (employees) empowered to make decisions, try new things, fail and problem solve in a safe environment.  Employees are valued for their heads, their hearts and their hands.  They are responsible for the processes in their area of the value stream, and continue to be trained and coached on multiple aspects of critical thinking and problem solving skills.  Employees are trusted to implement many improvement ideas with simple but sifficiently rigorous idea validation process where management is no longer an approval bottleneck. </t>
  </si>
  <si>
    <t xml:space="preserve">Employees feel valued and respected by leadership; they know where the company is headed and why. They trust that leadership cares about both them and patients in a positive meaningful way.  Leadership promotes self-reflection to improve the way leaders lead (e.g. using 360 feedback, engagement surveys, leadership coaching, etc.).  Clear evidence of significant cultural or employee engagement improvement over the past 3-5 years or consistently showing in excess of 70% high/very high engagement scores. </t>
  </si>
  <si>
    <t xml:space="preserve">Problem solving to identify root cause(s) and propose solutions to permanently eliminate them are practiced when time is available by management and employees.  Much of the analysis gets done by an "A Team" of employees and managers.  Team members are asked to identify and eliminate waste as part of their daily routine, not just as part of "events" but follow-up by leadership on this practice is inconsistent.  Problem solving skills is a required component for leadership roles. </t>
  </si>
  <si>
    <t>Employee development (including succession planning ) is a top priority for all levels of leadership. The organization invests resources to ensure leaders and managers practice effective communication and listening skills as well as build leaders’ and managers’ relationship &amp; coaching skills. Leaders frequently in Gemba coaching and teaching, focused on building employee capability to see and reduce inefficiencies, solve problems and serve the patient.  Very high levels of trust between employees and leaders.</t>
  </si>
  <si>
    <t xml:space="preserve">Employee development is a stated priority for leadership.  Leaders are often in Gemba and do some coaching.  People are being encouraged to take more responsibility for the work they do, but leaders still make most of the decisions in the Gemba telling employees what to do.  Trust levels improving. Employee development includes problem solving skills, team work and facilitation skills to support improvement culture. </t>
  </si>
  <si>
    <r>
      <t xml:space="preserve">Safety is part of the organization's strategic goals. The compliance portion of the safety program is well developed and showing year over year positive results.  Continuously improving safety culture (e.g., Falls Commitee, Environment of Care, Patient Safety Committee, employee based safety committees, safety improvement programs, safety gemba walks, safety kaizen events, etc.) are in place, and metrics show year over year positive results.  Clear evidence ergonomics (office &amp; operations) are strongly considered in the design of work and workspaces. Both injuries and "near misses and incidents" are consistently reported and mined </t>
    </r>
    <r>
      <rPr>
        <b/>
        <sz val="12"/>
        <color theme="1"/>
        <rFont val="Calibri"/>
        <family val="2"/>
        <scheme val="minor"/>
      </rPr>
      <t xml:space="preserve">to find their systemic root cause to enable permanent countermeasures to be implemented.  Safety concerns are brought up consistently by employees and followed up by leadership. The employee base is engaged and shows clear ownership of safety program. </t>
    </r>
  </si>
  <si>
    <t xml:space="preserve">Compliance safety program is well organized and effective.  Some attention has been given to proactive ergonomic improvement in the design of work and workspaces.  Near misses and incidents are inconsistently captured as an opportunity for improvement.  Elements of a continuous improvement safety program are in discussion.  Some engagement of employees in defining safe working practices. Some safety committees in place but lack employee engagement. Safety concerns brought up by employees but not followed up by leaders. </t>
  </si>
  <si>
    <t xml:space="preserve">Safety based on compliance to regulations.  Safety programs are minimal and measures are  compliance based required metrics.  (F) Clear examples of poor ergonomics and/or safety problems as you walk through the processes and the compliance metrics reflect this lack of safety focus.  Employee safety and patient safety officer are the responsible parties and there is little or no employee engagement. </t>
  </si>
  <si>
    <t xml:space="preserve">There is significant attention given to environmental programs.  The organization is moving toward a carbon neutral position.  Alternative sources of energy being measured and tracked (e.g., using a high percentage of energy coming from renewable sources). </t>
  </si>
  <si>
    <t>Extensive efforts used to make it quick and easy to identify abnormalities.  Successfully eliminated non-value added activities, overproduction, over processing, wait times, excess motions, defects, etc.  Minimal transportation, paper work, efficient handoffs, room turnover times, and point of use aides and medications.  There is evidence that these systems are reviewed and improved upon regularly. The following example mechanisms may be included: training program to help see wastes, daily huddle to review opportunities for improvement, evidence of implemented actions to improve. Patient and information flow. Continuous Improvement is fostered and supported through well-developed processes that prevents the most important waste: Unused Team Member Creativity</t>
  </si>
  <si>
    <r>
      <t xml:space="preserve">Reasonable efforts used to make it easier to identify abnormalities, but challenges still exist.  Meaningful elimination of non-value added activities, </t>
    </r>
    <r>
      <rPr>
        <b/>
        <sz val="12"/>
        <color theme="1"/>
        <rFont val="Calibri"/>
        <family val="2"/>
        <scheme val="minor"/>
      </rPr>
      <t xml:space="preserve">over processing, wait times, excess motions, defects, etc.  Reducing transport times, room turnover, efficient handoffs, etc.  There is evidence that these systems are reviewed and improved upon regularly. The following example mechanisms may be included: training program to help see wastes, daily huddle to review opportunities for improvement, evidence of implemented actions to improve. patient and information flow. </t>
    </r>
  </si>
  <si>
    <r>
      <t xml:space="preserve">Trying to make it easier to identify abnormalities, but efforts still in the early stages.  Activities underway to reduce non-value activities, </t>
    </r>
    <r>
      <rPr>
        <b/>
        <sz val="12"/>
        <color theme="1"/>
        <rFont val="Calibri"/>
        <family val="2"/>
        <scheme val="minor"/>
      </rPr>
      <t>over processing, wait times, excess motions, defects and transport times.  There is evidence the organization is trying to do this more effectively.  (F) Employees do not know what waste is defined as and there are no activities to reduce waste.</t>
    </r>
  </si>
  <si>
    <t>On-Time Delivery (OTD) is measured by patient and internal customer wait times show consistant year over year improvement. Average time to be seen and on-time starts for surgery, etc.  When problems do arise root cause analysis is done and measures are put in place to eliminate them as they occur.   Delivery is viewed through the eyes of the patient (e.g., timely delivery of a warm meal exactly as ordered, bedside delivery of discharge medications).</t>
  </si>
  <si>
    <t xml:space="preserve">OTD is consistent and at a high level, errors are minimal and are measured and followed up within the quality system in a reasonable time frame. Improvemnets are taking place byt emphasis and improvement is in the early stages and have not demonstrated long term stability. It is clear that the organizaion has a focus on improving on-time delivery but needs additional time to validate effectiveness of improvement. </t>
  </si>
  <si>
    <t>OTD is sporadicis not understood by the organization and there is no evidence of specific metrics and tactics to support improvement. Errors exist and don't typically drive root cause problem solving when they occur.  (F) Employees are not aware of the organization's OTD performance and there is no action to improve.</t>
  </si>
  <si>
    <t>A clear understanding of "quality at the source" exists. The means of signaling that something is wrong (such as patient call lights) exists.  Wherever possible, poka-yoke (mistake-proofing) methods have been installed to eliminate errors that could lead to incidents or harm to patients.  There is a strong focus on process quality as well as Patient quality. AHRQ indicators are used to track safety and quality measures. Patients are provided the right services, at the right time and right place. Continous improvement initiatives in progress for decreasing readmissions to the organization and ensuring patients are given the best care while admitted and provided the correct information at discharge for education.  Have patient centeric processes in place to ensure patients and their families are at involved and kept informed regarding their care. Patient safety,qality and complaints issues are resolved immediately when noticed. Patient greivance is minimal and followed up within a timely manner.</t>
  </si>
  <si>
    <t>Some movement toward  "quality at the source", perhaps by allowing employees to check their own work based on clear "good/no good" standards.  Some familiarity with the concept of poka-yoke and a few examples of poka-yoke (mistake-proofing) methods have been put in place to eliminate errors that could lead to Patient harm.  Occasional patients quality issues and complaints will arise and multiple grievance is reported per department/ unit on a monthly basis.</t>
  </si>
  <si>
    <t xml:space="preserve">Definition of quality is not consistent between employees and/or departments.  Errors and patient harms are fixed as individual problems with little attention being paid to fixing the overall process.  Inspection is considered to be a viable solution to quality problems.  (F) Quality is reactive only and clear processes do not exist. </t>
  </si>
  <si>
    <t xml:space="preserve">Raw supply, medical supplies and equipment (IV Pumps, beds, stretchers) kanbans and work-in-process inventories have clear locations; amounts are defined and there is a clear rationale for these levels. Levels are regularly adjusted as patient demands shift.  Key inventory  measures of success, such as accuracy, reduction in levels, and velocity, are showing meaningful improvement. Line-side/Bedside JIT supply is used where appropriate to minimize time and motion. </t>
  </si>
  <si>
    <t xml:space="preserve">Raw supply, medical supplies and equipment (IV Pumps, beds, stretchers) kanbans and work-in-process inventories have locations, and at least the supply chain group can explain the rationale for these levels. Cycle counting is being done not full inventories. </t>
  </si>
  <si>
    <t xml:space="preserve">No set locations for inventory.  People staff frequently need to look for parts or components supplies and equipment.  (F) Raw Supply s supplies are mixed, not identified, and there is no trigger to reorder. </t>
  </si>
  <si>
    <t xml:space="preserve">Supplies and information are pushed to the next operation at the convenience of the delivering department.  Little or no consideration given to presenting supplies and information in a way that meets the next user's needs.  (F) Employees stop production to retrieve. </t>
  </si>
  <si>
    <t xml:space="preserve">Strong system for synchronizing flow of supplies and information to meet internal and external patient needs. Takt time is used to surface problems immediately when and where they arise. For example, escalation protocol in ED in response to patient needs and volumes. </t>
  </si>
  <si>
    <r>
      <t>Patient flow schedules based ondemand forecast with daily adjustments for orders that need to be expedited. there is no presence of one piece flow.</t>
    </r>
    <r>
      <rPr>
        <b/>
        <sz val="12"/>
        <color theme="1"/>
        <rFont val="Calibri"/>
        <family val="2"/>
        <scheme val="minor"/>
      </rPr>
      <t xml:space="preserve"> (F) Level loading does not exist. example: patients wait too long to see their physicians, etc. </t>
    </r>
  </si>
  <si>
    <t xml:space="preserve">Equipment preventative maintenance programs are highly effective and include operator involvement.  Equipment produces a quality product at the required rate, close to 100% of the time.  Operational Equipment Efficiency (OEE) used for key equipment to maximize through-put capabilities. Breakdowns and minor/major stoppages are infrequent or non-existent. A robust system exists for process improvement and "user comments" to foster systemic problem solving. Repetitive issues trigger a "deep-dive" to understand the systemic root cause. </t>
  </si>
  <si>
    <t>5S has evolved to become part of the culture; it's used to reduce waste and to reinforce the need for discipline and respect for standards.  5S actions focus more on making it easier to see interruptions to flow and identify abnormalities, more so than housekeeping.  There is evidence that these systems are reviewed and improved upon regularly. 5S activities are owned and managed by employees who see real benefits in using those practices.</t>
  </si>
  <si>
    <t xml:space="preserve">Flow is more than just producing component parts in a single cell, patients being welcomed, evaluated, diagnosed, treated and discharged. Ideally instead of moving the patient to provide them with services, sevices are ready to come to the patient.  Work  Area layouts promote flow of care-givers, patients, and information, while minimizing wasted time, motion, conveyance Supplies and information delivery minimize transit and other forms of waste. </t>
  </si>
  <si>
    <t>Staffing of processes matches team members to the demand.  Multi-skilled care-providers/staff perform work based on standardized work practices that ensure balanced work and an ability to meet patient demand. Associates frequently rotate. Care-givers periodically rotate roles and functions to keep skills fresh.</t>
  </si>
  <si>
    <t xml:space="preserve">Clear understanding of how the classic 8 wastes apply to business support organizations.  Support departments (e.g., HR, Finance, Facilities Engineering, etc.) successfully eliminate information overproduction, over processing,  (e.g., excess medical records) errors, waiting, wait times, excess looking for information, defects/rework, etc.  They provide positive support to departments that directly create value for patients.  There is evidence that these systems are reviewed and improved upon regularly. </t>
  </si>
  <si>
    <r>
      <t>Service levels for support department work are consistently high with zero errors; when problems do arise, root cause analysis</t>
    </r>
    <r>
      <rPr>
        <b/>
        <strike/>
        <sz val="12"/>
        <color theme="1"/>
        <rFont val="Calibri"/>
        <family val="2"/>
        <scheme val="minor"/>
      </rPr>
      <t xml:space="preserve"> </t>
    </r>
    <r>
      <rPr>
        <b/>
        <sz val="12"/>
        <color theme="1"/>
        <rFont val="Calibri"/>
        <family val="2"/>
        <scheme val="minor"/>
      </rPr>
      <t xml:space="preserve">prevents the reoccurrence of those problem. FMEAs are done for new processes to identify risk before occurance. </t>
    </r>
  </si>
  <si>
    <r>
      <t xml:space="preserve">A clear understanding of "quality at the source" exists, with the goal to never pass a defect to the next operation.  Wherever possible, poka-yoke (mistake-proofing) methods have been installed to eliminate errors that could lead to defects.  There is a strong and effective approach on quality of transactions and information flows to make certain the processes yield the right information at the right place and the right time. </t>
    </r>
    <r>
      <rPr>
        <b/>
        <sz val="12"/>
        <color theme="1"/>
        <rFont val="Calibri"/>
        <family val="2"/>
        <scheme val="minor"/>
      </rPr>
      <t>Support department outputs are delivered virtually defect free.</t>
    </r>
  </si>
  <si>
    <t>Some movement toward  "quality at the source", perhaps by allowing employees to check their own work based on clear "good/no good" standards.  Some familiarity with the concept of poka-yoke and a few examples of poka-yoke (mistake-proofing) methods have been put in place to eliminate errors that could lead to defects.  Occasional quality issues will arise with deliverables.</t>
  </si>
  <si>
    <t>Definition of quality is not consistent between employees and/or departments.  Errors and defects are fixed as individual problems with little attention being paid to fixing the overall process.  (F) Office employees have no definition of quality for their work.  Continuous errors and rework. No changes.</t>
  </si>
  <si>
    <t xml:space="preserve">Highly effective and synchronized flow of information that ensures key cross-functional areas such as facilitites engineering, purchasing, sales, IT, Supply chain, pharmacy, foundation, research, clinical operations, etc. of the organization are in alignment on a daily basis to meet internal and external patient  demand. </t>
  </si>
  <si>
    <t>Information systems are primarily push based, driven by monthly/quarterly forecasts.  Insufficient consideration given to impact one department's needs has on other departments.  (F) Individual departments in the office are silo based with no understanding of how they affect internal or external customers.</t>
  </si>
  <si>
    <t xml:space="preserve">Little consideration given to level loading work within or between departments.  Overtime is a major problem for the company but only seen by employees as the process.  No action is taken to reduce overburden, overtime or manage capacity changes. </t>
  </si>
  <si>
    <r>
      <t xml:space="preserve">Job procedures may exist, but no effective use of standard work to routinely identify and readily use 'best practices' for doing work.  Considerable variation between ways different employees do the same job with each employee individually deciding how to best do the work based on their training.  (F) Support function </t>
    </r>
    <r>
      <rPr>
        <b/>
        <sz val="12"/>
        <color theme="1"/>
        <rFont val="Calibri"/>
        <family val="2"/>
        <scheme val="minor"/>
      </rPr>
      <t>employees have no standard work, process maps, or work instructions.  Individual head knowledge only.</t>
    </r>
  </si>
  <si>
    <t>Some understanding of 5S principles but it is done on an inconsistent basis.  It is very hard to visually tell if there is a problem or an abnormality as people are quite busy doing work.  (F) No understanding of 5S in the support department. No 5S process.</t>
  </si>
  <si>
    <r>
      <t xml:space="preserve">Staffing of processes matches team members to the demand.  Multi-skilled staff are performing work based on standardized work practices that ensure balanced work and ability to meet customer </t>
    </r>
    <r>
      <rPr>
        <b/>
        <sz val="12"/>
        <color theme="1"/>
        <rFont val="Calibri"/>
        <family val="2"/>
        <scheme val="minor"/>
      </rPr>
      <t xml:space="preserve">demand. Associates frequently rotate to keep skills fresh. </t>
    </r>
    <r>
      <rPr>
        <b/>
        <sz val="12"/>
        <color theme="1"/>
        <rFont val="Calibri"/>
        <family val="2"/>
        <scheme val="minor"/>
      </rPr>
      <t xml:space="preserve"> Leadership cross training and leadership development exists at all levels of the organization; all leadership have an understanding of all sectors of the organization. </t>
    </r>
  </si>
  <si>
    <t xml:space="preserve">Key stakeholders are clearly identified and their requirements are considered in the product and/or process design cycle.  Design cycle time improvement is a key metric.  The various functional groups involved in designing, procuring, making, and selling new products actively talk to one another early in the cycle, and actively collaborate throughout the complete cycle of getting a new product/process ready for implementation. There is a disciplined process to design and develop new processes. Staff clearly understand their current processes and can determin where the process needs to go, and identify how they can fit the new proces into their culture.  This could include, for example, designing a new process with an Electronic Health Record system implementaion. </t>
  </si>
  <si>
    <t xml:space="preserve">Product and/or process design cycle is long and very linear with limited identification of stakeholder requirements.  One department does their work and then they hand off the design information and decisions made to the next department.  (F) There is not new product development visibility across departments.  No ownership or project management process evident. </t>
  </si>
  <si>
    <t xml:space="preserve">Key stakeholders are identified and considered in the product and/or process design cycle to some degree.  Leaders are aware of design cycle time, but it focuses more on the design portion of the process rather than a 'total cost' perspective.  The various functional groups involved in designing, procuring, making, and selling new products talk to one another early in the cycle, but coordination/collaboration is somewhat uneven and fluctuates. Not a defined project management process in place. </t>
  </si>
  <si>
    <t>Specific processes are in place to pursue breakthrough innovations vs. just incremental improvements. Both patient  and supplier involvement is a requirement for product and service development.  Patients and suppliers are welcome and are frequent active participants in the design process.  A deep and meaningful understanding of the voice of the patient , it's a key driver throughout product and process design efforts. Processes such as 3P is used for designing new processes and staff, vendors, and patients  are welcomed to provide feedback.</t>
  </si>
  <si>
    <t>There is routine use of time reduction and quality verification tools; such as quality function deployment (QFD), Virtual reality technology for building new healthcare facilities, variety reduction, use of common parts, modularity, benchmarking, cross functional/co-located design teams, etc.; where appropriate to help reduce total cost and time.</t>
  </si>
  <si>
    <r>
      <t xml:space="preserve">There is growing use of or experimentation with tools such as QFD, </t>
    </r>
    <r>
      <rPr>
        <b/>
        <sz val="12"/>
        <color theme="1"/>
        <rFont val="Calibri"/>
        <family val="2"/>
        <scheme val="minor"/>
      </rPr>
      <t xml:space="preserve">Virtual reality technology, variety reduction, use of common parts, modularity, benchmarking, cross functional/co-located design teams, etc. and the connection between these techniques and the ability to reduce </t>
    </r>
    <r>
      <rPr>
        <b/>
        <sz val="12"/>
        <color theme="1"/>
        <rFont val="Calibri"/>
        <family val="2"/>
        <scheme val="minor"/>
      </rPr>
      <t xml:space="preserve">cost and </t>
    </r>
    <r>
      <rPr>
        <b/>
        <sz val="12"/>
        <color theme="1"/>
        <rFont val="Calibri"/>
        <family val="2"/>
        <scheme val="minor"/>
      </rPr>
      <t>time.</t>
    </r>
  </si>
  <si>
    <t xml:space="preserve">Scrap levels are very minimal (low) and shows meaningful improvement year over year. Scrap is defined as supplies and kits wasted for reasons such as contamination or expiration. (For example: Over production of surgery preference carts, where surgeons use three or four items and returen the rest, and Out of date drugs, etc.)
</t>
  </si>
  <si>
    <t>Scrap levels are sporadic.  (F) Scrap levels are not measured.</t>
  </si>
  <si>
    <t xml:space="preserve">Scrap levels are fairly good and show improvement year over year. 
  </t>
  </si>
  <si>
    <t xml:space="preserve">There is a pro-active and fully deployed effort to understand patient requirements and this information is communicated widely to employees.  Patient satisfaction scores like the Hospital Consumer Assessment of Healthcare Providers and Systems (HCAHPS) or some other meaningful indicators are actively used to surface and address issues.  Patient satisfaction is at a very high level and increasing on a year-to-year basis. </t>
  </si>
  <si>
    <t xml:space="preserve">There are some programs in place to ensure the organization understands patient  (patient) requirements and to communicate them to employees, but the linkages between requirements and day-to-day decision making is not always clear.  Patient satisfaction measures get used but it is not clear how they impact decision making or improvement actions. </t>
  </si>
  <si>
    <t xml:space="preserve">There is little or no formal analytical effort to understand patient  (patient) requirements.  Surveys might measure patient  satisfaction but the information does not appear to drive key decision making or improvement actions.  (F) There is no process in place to measure patient  satisfaction and complaints are extreme. </t>
  </si>
  <si>
    <t>Processes are in place to discover the 'root causes' of quality issues.  Corrective actions almost always take care of problems in a timely way.  Quality measures are consistently improving and being sustained. example: surgical denials.</t>
  </si>
  <si>
    <t xml:space="preserve">patient  readmission are virtually non-existent.  patients readmissions are very low and have been declining year over year unless already at zero. </t>
  </si>
  <si>
    <t xml:space="preserve">Value added activities per employee is very high and shows year over year improvement. Such as hourly purposefull rounding by nursing staff. Staff continously look to improve waste in their processes increasing the time they spent with their patients.  (For example; multidisciplinary rounds including the patient and family members). </t>
  </si>
  <si>
    <t xml:space="preserve">Pull System in place. Days on hand of inventory is very low and inventory turnover numbers are among the very best in the industry. Close to zero waste due to material expiry. </t>
  </si>
  <si>
    <t>Continuous improvement is generally considered before adding new facilities or equipment.  Capacity is added in small chunks. No change needed.</t>
  </si>
  <si>
    <t xml:space="preserve">Continuous improvement is frequently considered before adding new facilities or equipment, although capacity may still be added in good size chunks when needed.  </t>
  </si>
  <si>
    <t xml:space="preserve">Current needs are considered and calculated but capacity is added in big chunks and space needs are generally always expanding.  (F) Continuous improvement is not considered before adding new facilities or equipment or staff. </t>
  </si>
  <si>
    <t xml:space="preserve">OTD (on-time delivery) of care is very high and has shown year over year improvement unless at 100%.  On-time metrics are based on room turnaround time, patient transport, post-op to discharge, and etc. and there are almost zero idle time in operations. There is great efficiency, reduced of chaos, and better planning that allows the team to treat more patients. other measures and exmaples could be: "Door to Doc" or "Door to Treatment"  and being able to begin saving time and money immediately after any new system “go-live.” </t>
  </si>
  <si>
    <t xml:space="preserve">OTD is very good and has shown some year over year improvement.  Measures for OTD have evolved from when the provider can see the patient to when the patient wants to be seen. </t>
  </si>
  <si>
    <r>
      <t xml:space="preserve">OTD is poor or declining year over year.  Measures for OTD are based on </t>
    </r>
    <r>
      <rPr>
        <b/>
        <sz val="12"/>
        <color theme="1"/>
        <rFont val="Calibri"/>
        <family val="2"/>
        <scheme val="minor"/>
      </rPr>
      <t xml:space="preserve">. when the provider can see the patient.  (F) It is seen as acceptable to schedule work at the convenience of the </t>
    </r>
    <r>
      <rPr>
        <b/>
        <sz val="12"/>
        <color theme="1"/>
        <rFont val="Calibri"/>
        <family val="2"/>
        <scheme val="minor"/>
      </rPr>
      <t xml:space="preserve">care providers.  </t>
    </r>
  </si>
  <si>
    <r>
      <t xml:space="preserve">There is evidence that </t>
    </r>
    <r>
      <rPr>
        <b/>
        <sz val="12"/>
        <color theme="1"/>
        <rFont val="Calibri"/>
        <family val="2"/>
        <scheme val="minor"/>
      </rPr>
      <t xml:space="preserve">patient length of stay have been dropping year over the year. Reducing length of stay also helps improved access by improving throughput, leading to reduction in service backlog or patients held in the ED or PACU, and limiting patients left without being seen. </t>
    </r>
  </si>
  <si>
    <r>
      <t xml:space="preserve">There is some evidence that </t>
    </r>
    <r>
      <rPr>
        <b/>
        <sz val="12"/>
        <color theme="1"/>
        <rFont val="Calibri"/>
        <family val="2"/>
        <scheme val="minor"/>
      </rPr>
      <t xml:space="preserve">patient length of stay, patients left without being seen, patients held in the ED and PACU have improved (less time) in the past couple of years. </t>
    </r>
  </si>
  <si>
    <r>
      <t xml:space="preserve">There is evidence that </t>
    </r>
    <r>
      <rPr>
        <b/>
        <sz val="12"/>
        <color theme="1"/>
        <rFont val="Calibri"/>
        <family val="2"/>
        <scheme val="minor"/>
      </rPr>
      <t>patient length of stay, patients left without being seen, patients held in the ED and PACU have been staying the same or taking more time year over year.  (F) There is no process to track, update or improve lead times.</t>
    </r>
  </si>
  <si>
    <r>
      <t>Costs for premium freight,</t>
    </r>
    <r>
      <rPr>
        <b/>
        <sz val="12"/>
        <color theme="1"/>
        <rFont val="Calibri"/>
        <family val="2"/>
        <scheme val="minor"/>
      </rPr>
      <t xml:space="preserve"> are low and have been declining year over year unless at zero. there is collaboration between the supply chain department and the operational units/departments to ensure on hand inventory and the need for premium freight. Another example could be the pharmacy department and the demand of the patients and the cost of ordering medications from non-preferred vendors. </t>
    </r>
  </si>
  <si>
    <t xml:space="preserve">Costs for premium freight, are average or better, and there has been some decline in these costs year over year. </t>
  </si>
  <si>
    <t xml:space="preserve">Costs for premium freight, are significant and have been flat or trending up year over year.  (F) There is no process to evaluate and improve freight costs. </t>
  </si>
  <si>
    <t xml:space="preserve">Supply shortages and stock outs are infrequent or non-existent and related measures show year over year improvement unless zero. </t>
  </si>
  <si>
    <t xml:space="preserve">Supply shortages and/or stock outs are seen as a problem and there has been some improvement in any related measures year over year. </t>
  </si>
  <si>
    <t xml:space="preserve">Supply shortages and/or stock outs are frequent and expediting and hot lists are common.  (F) There is no focus or process to improve parts shortages. </t>
  </si>
  <si>
    <t xml:space="preserve">EBITDA (earnings before interest, taxes, depreciation and amortization ) is increasing year over year and is at a level that exceeds industry average.  </t>
  </si>
  <si>
    <t xml:space="preserve">EBITDA  is reasonable for the industry, and perhaps there has been some small increase in the past couple of years. </t>
  </si>
  <si>
    <t>EBITDA is flat year over year and generally at a level that is below industry average.  (F) EBITDA is decreasing year over year.</t>
  </si>
  <si>
    <r>
      <t>Operating</t>
    </r>
    <r>
      <rPr>
        <b/>
        <sz val="12"/>
        <color theme="1"/>
        <rFont val="Calibri"/>
        <family val="2"/>
        <scheme val="minor"/>
      </rPr>
      <t xml:space="preserve"> margin </t>
    </r>
    <r>
      <rPr>
        <b/>
        <sz val="12"/>
        <color theme="1"/>
        <rFont val="Calibri"/>
        <family val="2"/>
        <scheme val="minor"/>
      </rPr>
      <t xml:space="preserve">has been consistently strong and trending upward year over year. Debt to capitalization ratio is very low and exceeding industry average. </t>
    </r>
  </si>
  <si>
    <r>
      <t xml:space="preserve">Operating margin </t>
    </r>
    <r>
      <rPr>
        <b/>
        <sz val="12"/>
        <color theme="1"/>
        <rFont val="Calibri"/>
        <family val="2"/>
        <scheme val="minor"/>
      </rPr>
      <t xml:space="preserve"> is pretty good, with some trending upward in the past couple of years. Debth to capatalization ratio is slightly below industry average. </t>
    </r>
  </si>
  <si>
    <r>
      <t>Operating margin on</t>
    </r>
    <r>
      <rPr>
        <b/>
        <sz val="12"/>
        <color theme="1"/>
        <rFont val="Calibri"/>
        <family val="2"/>
        <scheme val="minor"/>
      </rPr>
      <t xml:space="preserve"> assets is flat year over year.  (F) Operating margin on manufacturing assets is trending downward year over year. Debt to capitalization ratio is increasing year over year. </t>
    </r>
  </si>
  <si>
    <t>Healthcare Operations</t>
  </si>
  <si>
    <t xml:space="preserve">Process Development- 75 pts. </t>
  </si>
  <si>
    <t>Process Development</t>
  </si>
  <si>
    <t>Patient  Loyalty - Excellent</t>
  </si>
  <si>
    <t>Patient  Loyalty - On the Journey</t>
  </si>
  <si>
    <t xml:space="preserve">Patient  Loyalty - Needs Improvement </t>
  </si>
  <si>
    <t>Patient  Loyalty</t>
  </si>
  <si>
    <t>Patient  Results</t>
  </si>
  <si>
    <t xml:space="preserve"> AME Lean Sensei® Healthcare - AME Award Criteria Self-Assessment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</si>
</sst>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409]mmmm\ d\,\ yyyy"/>
  </numFmts>
  <fonts count="62" x14ac:knownFonts="1">
    <font>
      <sz val="12"/>
      <color rgb="FF000000"/>
      <name val="Calibri"/>
    </font>
    <font>
      <b/>
      <sz val="18"/>
      <color rgb="FF000000"/>
      <name val="Calibri"/>
      <family val="2"/>
    </font>
    <font>
      <sz val="12"/>
      <name val="Calibri"/>
      <family val="2"/>
    </font>
    <font>
      <sz val="26"/>
      <color rgb="FF000000"/>
      <name val="Calibri"/>
      <family val="2"/>
    </font>
    <font>
      <b/>
      <sz val="20"/>
      <color rgb="FF000000"/>
      <name val="Calibri"/>
      <family val="2"/>
    </font>
    <font>
      <sz val="14"/>
      <color rgb="FF000000"/>
      <name val="Calibri"/>
      <family val="2"/>
    </font>
    <font>
      <b/>
      <sz val="14"/>
      <color rgb="FF000000"/>
      <name val="Calibri"/>
      <family val="2"/>
    </font>
    <font>
      <u/>
      <sz val="12"/>
      <color rgb="FF0000FF"/>
      <name val="Calibri"/>
      <family val="2"/>
    </font>
    <font>
      <b/>
      <sz val="16"/>
      <color rgb="FF000000"/>
      <name val="Calibri"/>
      <family val="2"/>
    </font>
    <font>
      <b/>
      <sz val="12"/>
      <color rgb="FF000000"/>
      <name val="Calibri"/>
      <family val="2"/>
    </font>
    <font>
      <sz val="14"/>
      <name val="Calibri"/>
      <family val="2"/>
    </font>
    <font>
      <b/>
      <sz val="24"/>
      <color rgb="FF000000"/>
      <name val="Calibri"/>
      <family val="2"/>
    </font>
    <font>
      <u/>
      <sz val="12"/>
      <color rgb="FF0000FF"/>
      <name val="Calibri"/>
      <family val="2"/>
    </font>
    <font>
      <u/>
      <sz val="14"/>
      <color rgb="FF0000FF"/>
      <name val="Calibri"/>
      <family val="2"/>
    </font>
    <font>
      <sz val="10"/>
      <color rgb="FF000000"/>
      <name val="Tahoma"/>
      <family val="2"/>
    </font>
    <font>
      <b/>
      <sz val="14"/>
      <color rgb="FF000000"/>
      <name val="Arial"/>
      <family val="2"/>
    </font>
    <font>
      <b/>
      <sz val="28"/>
      <name val="Arial Narrow"/>
      <family val="2"/>
    </font>
    <font>
      <sz val="12"/>
      <color rgb="FFA64D79"/>
      <name val="Calibri"/>
      <family val="2"/>
    </font>
    <font>
      <b/>
      <sz val="16"/>
      <color rgb="FF548DD4"/>
      <name val="Calibri"/>
      <family val="2"/>
    </font>
    <font>
      <sz val="18"/>
      <color rgb="FF000000"/>
      <name val="Calibri"/>
      <family val="2"/>
    </font>
    <font>
      <sz val="16"/>
      <color rgb="FF000000"/>
      <name val="Calibri"/>
      <family val="2"/>
    </font>
    <font>
      <u/>
      <sz val="14"/>
      <color rgb="FF0000FF"/>
      <name val="Calibri"/>
      <family val="2"/>
    </font>
    <font>
      <b/>
      <strike/>
      <sz val="16"/>
      <color rgb="FF548DD4"/>
      <name val="Calibri"/>
      <family val="2"/>
    </font>
    <font>
      <b/>
      <sz val="26"/>
      <color rgb="FF000000"/>
      <name val="Calibri"/>
      <family val="2"/>
    </font>
    <font>
      <sz val="12"/>
      <color rgb="FFFF0000"/>
      <name val="Calibri"/>
      <family val="2"/>
    </font>
    <font>
      <b/>
      <sz val="28"/>
      <color rgb="FF000000"/>
      <name val="Calibri"/>
      <family val="2"/>
    </font>
    <font>
      <b/>
      <sz val="22"/>
      <color rgb="FF000000"/>
      <name val="Calibri"/>
      <family val="2"/>
    </font>
    <font>
      <b/>
      <sz val="12"/>
      <color rgb="FFFF00FF"/>
      <name val="Calibri"/>
      <family val="2"/>
    </font>
    <font>
      <b/>
      <sz val="18"/>
      <color rgb="FF000000"/>
      <name val="Arial"/>
      <family val="2"/>
    </font>
    <font>
      <sz val="12"/>
      <color rgb="FF000000"/>
      <name val="Arial"/>
      <family val="2"/>
    </font>
    <font>
      <b/>
      <sz val="12"/>
      <color rgb="FF000000"/>
      <name val="Arial"/>
      <family val="2"/>
    </font>
    <font>
      <sz val="12"/>
      <name val="Arial"/>
      <family val="2"/>
    </font>
    <font>
      <b/>
      <sz val="12"/>
      <name val="Arial"/>
      <family val="2"/>
    </font>
    <font>
      <b/>
      <sz val="16"/>
      <color rgb="FFFF00FF"/>
      <name val="Calibri"/>
      <family val="2"/>
    </font>
    <font>
      <sz val="22"/>
      <color rgb="FF000000"/>
      <name val="Calibri"/>
      <family val="2"/>
    </font>
    <font>
      <sz val="14"/>
      <color rgb="FF000000"/>
      <name val="Times"/>
    </font>
    <font>
      <b/>
      <sz val="14"/>
      <color rgb="FF000000"/>
      <name val="Times"/>
    </font>
    <font>
      <sz val="12"/>
      <color rgb="FF000000"/>
      <name val="Times New Roman"/>
      <family val="1"/>
    </font>
    <font>
      <sz val="12"/>
      <name val="Times New Roman"/>
      <family val="1"/>
    </font>
    <font>
      <b/>
      <sz val="24"/>
      <name val="Calibri"/>
      <family val="2"/>
    </font>
    <font>
      <b/>
      <sz val="20"/>
      <name val="Arial Narrow"/>
      <family val="2"/>
    </font>
    <font>
      <b/>
      <sz val="20"/>
      <color rgb="FF000000"/>
      <name val="Arial Narrow"/>
      <family val="2"/>
    </font>
    <font>
      <sz val="20"/>
      <color rgb="FF000000"/>
      <name val="Calibri"/>
      <family val="2"/>
    </font>
    <font>
      <b/>
      <sz val="18"/>
      <color rgb="FF548DD4"/>
      <name val="Calibri"/>
      <family val="2"/>
    </font>
    <font>
      <u/>
      <sz val="12"/>
      <color rgb="FF0000FF"/>
      <name val="Times New Roman"/>
      <family val="1"/>
    </font>
    <font>
      <b/>
      <sz val="22"/>
      <name val="Calibri"/>
      <family val="2"/>
    </font>
    <font>
      <strike/>
      <sz val="22"/>
      <name val="Calibri"/>
      <family val="2"/>
    </font>
    <font>
      <b/>
      <sz val="11"/>
      <color theme="1"/>
      <name val="Calibri"/>
      <family val="2"/>
      <scheme val="minor"/>
    </font>
    <font>
      <sz val="14"/>
      <name val="Calibri"/>
      <family val="2"/>
    </font>
    <font>
      <b/>
      <sz val="12"/>
      <color rgb="FF000000"/>
      <name val="Calibri"/>
      <family val="2"/>
    </font>
    <font>
      <sz val="12"/>
      <color rgb="FF000000"/>
      <name val="Calibri"/>
      <family val="2"/>
    </font>
    <font>
      <b/>
      <sz val="12"/>
      <color theme="1"/>
      <name val="Calibri"/>
      <family val="2"/>
      <scheme val="minor"/>
    </font>
    <font>
      <b/>
      <sz val="16"/>
      <color theme="1"/>
      <name val="Calibri"/>
      <family val="2"/>
      <scheme val="minor"/>
    </font>
    <font>
      <b/>
      <strike/>
      <sz val="12"/>
      <color theme="1"/>
      <name val="Calibri"/>
      <family val="2"/>
      <scheme val="minor"/>
    </font>
    <font>
      <b/>
      <i/>
      <sz val="12"/>
      <color theme="1"/>
      <name val="Calibri"/>
      <family val="2"/>
      <scheme val="minor"/>
    </font>
    <font>
      <b/>
      <sz val="14"/>
      <color theme="1"/>
      <name val="Calibri"/>
      <family val="2"/>
      <scheme val="minor"/>
    </font>
    <font>
      <b/>
      <sz val="20"/>
      <name val="Arial Narrow"/>
      <family val="2"/>
    </font>
    <font>
      <b/>
      <sz val="20"/>
      <color rgb="FF000000"/>
      <name val="Arial Narrow"/>
      <family val="2"/>
    </font>
    <font>
      <sz val="14"/>
      <color theme="1"/>
      <name val="Calibri"/>
      <family val="2"/>
    </font>
    <font>
      <sz val="12"/>
      <color theme="1"/>
      <name val="Calibri"/>
      <family val="2"/>
    </font>
    <font>
      <sz val="12"/>
      <name val="Arial"/>
      <family val="2"/>
    </font>
    <font>
      <b/>
      <sz val="24"/>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CCFFFF"/>
        <bgColor rgb="FFCCFFFF"/>
      </patternFill>
    </fill>
    <fill>
      <patternFill patternType="solid">
        <fgColor rgb="FFFFFF99"/>
        <bgColor rgb="FFFFFF99"/>
      </patternFill>
    </fill>
    <fill>
      <patternFill patternType="solid">
        <fgColor rgb="FF9BBB59"/>
        <bgColor rgb="FF9BBB59"/>
      </patternFill>
    </fill>
    <fill>
      <patternFill patternType="solid">
        <fgColor rgb="FFCCFFCC"/>
        <bgColor rgb="FFCCFFCC"/>
      </patternFill>
    </fill>
    <fill>
      <patternFill patternType="solid">
        <fgColor rgb="FF000000"/>
        <bgColor rgb="FF000000"/>
      </patternFill>
    </fill>
    <fill>
      <patternFill patternType="solid">
        <fgColor rgb="FFFFCC99"/>
        <bgColor rgb="FFFFCC99"/>
      </patternFill>
    </fill>
    <fill>
      <patternFill patternType="solid">
        <fgColor theme="1"/>
        <bgColor indexed="64"/>
      </patternFill>
    </fill>
  </fills>
  <borders count="77">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top style="thin">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diagonal/>
    </border>
    <border>
      <left/>
      <right/>
      <top style="thin">
        <color rgb="FF000000"/>
      </top>
      <bottom/>
      <diagonal/>
    </border>
    <border>
      <left/>
      <right style="medium">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64">
    <xf numFmtId="0" fontId="0" fillId="0" borderId="0" xfId="0" applyFont="1" applyAlignment="1"/>
    <xf numFmtId="0" fontId="0" fillId="2" borderId="7" xfId="0" applyFont="1" applyFill="1" applyBorder="1"/>
    <xf numFmtId="0" fontId="6" fillId="2" borderId="8" xfId="0" applyFont="1" applyFill="1" applyBorder="1"/>
    <xf numFmtId="0" fontId="0" fillId="2" borderId="9" xfId="0" applyFont="1" applyFill="1" applyBorder="1"/>
    <xf numFmtId="0" fontId="0" fillId="2" borderId="10" xfId="0" applyFont="1" applyFill="1" applyBorder="1"/>
    <xf numFmtId="0" fontId="9" fillId="2" borderId="11" xfId="0" applyFont="1" applyFill="1" applyBorder="1" applyAlignment="1">
      <alignment textRotation="90"/>
    </xf>
    <xf numFmtId="0" fontId="9" fillId="2" borderId="11" xfId="0" applyFont="1" applyFill="1" applyBorder="1" applyAlignment="1">
      <alignment textRotation="90" wrapText="1"/>
    </xf>
    <xf numFmtId="0" fontId="9" fillId="2" borderId="11" xfId="0" applyFont="1" applyFill="1" applyBorder="1" applyAlignment="1">
      <alignment horizontal="center" textRotation="90" wrapText="1"/>
    </xf>
    <xf numFmtId="0" fontId="9" fillId="3" borderId="12" xfId="0" applyFont="1" applyFill="1" applyBorder="1"/>
    <xf numFmtId="0" fontId="0" fillId="3" borderId="13" xfId="0" applyFont="1" applyFill="1" applyBorder="1"/>
    <xf numFmtId="0" fontId="9" fillId="3" borderId="14" xfId="0" applyFont="1" applyFill="1" applyBorder="1"/>
    <xf numFmtId="1" fontId="9" fillId="2" borderId="11" xfId="0" applyNumberFormat="1" applyFont="1" applyFill="1" applyBorder="1"/>
    <xf numFmtId="164" fontId="0" fillId="2" borderId="11" xfId="0" applyNumberFormat="1" applyFont="1" applyFill="1" applyBorder="1"/>
    <xf numFmtId="0" fontId="5" fillId="2" borderId="7" xfId="0" applyFont="1" applyFill="1" applyBorder="1" applyAlignment="1">
      <alignment horizontal="left" wrapText="1"/>
    </xf>
    <xf numFmtId="0" fontId="1" fillId="2" borderId="11" xfId="0" applyFont="1" applyFill="1" applyBorder="1" applyAlignment="1">
      <alignment horizontal="center"/>
    </xf>
    <xf numFmtId="0" fontId="8" fillId="4" borderId="11" xfId="0" applyFont="1" applyFill="1" applyBorder="1" applyAlignment="1">
      <alignment horizontal="center"/>
    </xf>
    <xf numFmtId="1" fontId="9" fillId="2" borderId="11" xfId="0" applyNumberFormat="1" applyFont="1" applyFill="1" applyBorder="1" applyAlignment="1">
      <alignment horizontal="center"/>
    </xf>
    <xf numFmtId="0" fontId="0" fillId="2" borderId="12" xfId="0" applyFont="1" applyFill="1" applyBorder="1"/>
    <xf numFmtId="0" fontId="0" fillId="2" borderId="13" xfId="0" applyFont="1" applyFill="1" applyBorder="1"/>
    <xf numFmtId="0" fontId="0" fillId="2" borderId="15" xfId="0" applyFont="1" applyFill="1" applyBorder="1"/>
    <xf numFmtId="1" fontId="0" fillId="2" borderId="15" xfId="0" applyNumberFormat="1" applyFont="1" applyFill="1" applyBorder="1"/>
    <xf numFmtId="0" fontId="0" fillId="2" borderId="14" xfId="0" applyFont="1" applyFill="1" applyBorder="1" applyAlignment="1">
      <alignment horizontal="center"/>
    </xf>
    <xf numFmtId="0" fontId="0" fillId="2" borderId="14" xfId="0" applyFont="1" applyFill="1" applyBorder="1"/>
    <xf numFmtId="0" fontId="0" fillId="2" borderId="16" xfId="0" applyFont="1" applyFill="1" applyBorder="1"/>
    <xf numFmtId="1" fontId="0" fillId="2" borderId="7" xfId="0" applyNumberFormat="1" applyFont="1" applyFill="1" applyBorder="1"/>
    <xf numFmtId="0" fontId="0" fillId="2" borderId="17" xfId="0" applyFont="1" applyFill="1" applyBorder="1"/>
    <xf numFmtId="0" fontId="0" fillId="2" borderId="18" xfId="0" applyFont="1" applyFill="1" applyBorder="1"/>
    <xf numFmtId="1" fontId="0" fillId="2" borderId="17" xfId="0" applyNumberFormat="1" applyFont="1" applyFill="1" applyBorder="1"/>
    <xf numFmtId="0" fontId="0" fillId="2" borderId="16" xfId="0" applyFont="1" applyFill="1" applyBorder="1" applyAlignment="1">
      <alignment horizontal="center"/>
    </xf>
    <xf numFmtId="0" fontId="0" fillId="2" borderId="19" xfId="0" applyFont="1" applyFill="1" applyBorder="1"/>
    <xf numFmtId="0" fontId="0" fillId="2" borderId="20" xfId="0" applyFont="1" applyFill="1" applyBorder="1"/>
    <xf numFmtId="0" fontId="0" fillId="2" borderId="22" xfId="0" applyFont="1" applyFill="1" applyBorder="1"/>
    <xf numFmtId="1" fontId="0" fillId="2" borderId="22" xfId="0" applyNumberFormat="1" applyFont="1" applyFill="1" applyBorder="1"/>
    <xf numFmtId="0" fontId="9" fillId="3" borderId="18" xfId="0" applyFont="1" applyFill="1" applyBorder="1"/>
    <xf numFmtId="0" fontId="0" fillId="3" borderId="7" xfId="0" applyFont="1" applyFill="1" applyBorder="1"/>
    <xf numFmtId="0" fontId="9" fillId="3" borderId="16" xfId="0" applyFont="1" applyFill="1" applyBorder="1"/>
    <xf numFmtId="1" fontId="0" fillId="2" borderId="11" xfId="0" applyNumberFormat="1" applyFont="1" applyFill="1" applyBorder="1"/>
    <xf numFmtId="0" fontId="14" fillId="0" borderId="0" xfId="0" applyFont="1"/>
    <xf numFmtId="0" fontId="8" fillId="0" borderId="11" xfId="0" applyFont="1" applyBorder="1" applyAlignment="1">
      <alignment horizontal="center" textRotation="90" wrapText="1"/>
    </xf>
    <xf numFmtId="0" fontId="0" fillId="2" borderId="7" xfId="0" applyFont="1" applyFill="1" applyBorder="1" applyAlignment="1"/>
    <xf numFmtId="0" fontId="0" fillId="3" borderId="17" xfId="0" applyFont="1" applyFill="1" applyBorder="1"/>
    <xf numFmtId="0" fontId="0" fillId="0" borderId="29" xfId="0" applyFont="1" applyBorder="1"/>
    <xf numFmtId="0" fontId="0" fillId="7" borderId="8" xfId="0" applyFont="1" applyFill="1" applyBorder="1" applyAlignment="1">
      <alignment horizontal="center" wrapText="1"/>
    </xf>
    <xf numFmtId="0" fontId="0" fillId="2" borderId="13" xfId="0" applyFont="1" applyFill="1" applyBorder="1" applyAlignment="1"/>
    <xf numFmtId="0" fontId="0" fillId="2" borderId="42" xfId="0" applyFont="1" applyFill="1" applyBorder="1" applyAlignment="1">
      <alignment horizontal="center"/>
    </xf>
    <xf numFmtId="0" fontId="24" fillId="2" borderId="7" xfId="0" applyFont="1" applyFill="1" applyBorder="1"/>
    <xf numFmtId="0" fontId="0" fillId="2" borderId="42" xfId="0" applyFont="1" applyFill="1" applyBorder="1"/>
    <xf numFmtId="0" fontId="0" fillId="2" borderId="8" xfId="0" applyFont="1" applyFill="1" applyBorder="1"/>
    <xf numFmtId="0" fontId="1" fillId="3" borderId="8" xfId="0" applyFont="1" applyFill="1" applyBorder="1"/>
    <xf numFmtId="0" fontId="19" fillId="3" borderId="9" xfId="0" applyFont="1" applyFill="1" applyBorder="1"/>
    <xf numFmtId="0" fontId="19" fillId="3" borderId="10" xfId="0" applyFont="1" applyFill="1" applyBorder="1"/>
    <xf numFmtId="0" fontId="8" fillId="2" borderId="11" xfId="0" applyFont="1" applyFill="1" applyBorder="1" applyAlignment="1">
      <alignment wrapText="1"/>
    </xf>
    <xf numFmtId="0" fontId="1" fillId="3" borderId="11" xfId="0" applyFont="1" applyFill="1" applyBorder="1"/>
    <xf numFmtId="1" fontId="1" fillId="2" borderId="11" xfId="0" applyNumberFormat="1" applyFont="1" applyFill="1" applyBorder="1"/>
    <xf numFmtId="164" fontId="19" fillId="2" borderId="11" xfId="0" applyNumberFormat="1" applyFont="1" applyFill="1" applyBorder="1"/>
    <xf numFmtId="0" fontId="8" fillId="2" borderId="46" xfId="0" applyFont="1" applyFill="1" applyBorder="1" applyAlignment="1">
      <alignment horizontal="center" textRotation="90"/>
    </xf>
    <xf numFmtId="0" fontId="25" fillId="2" borderId="11" xfId="0" applyFont="1" applyFill="1" applyBorder="1" applyAlignment="1">
      <alignment horizontal="center"/>
    </xf>
    <xf numFmtId="0" fontId="4" fillId="2" borderId="11" xfId="0" applyFont="1" applyFill="1" applyBorder="1"/>
    <xf numFmtId="0" fontId="8" fillId="2" borderId="47" xfId="0" applyFont="1" applyFill="1" applyBorder="1" applyAlignment="1">
      <alignment horizontal="center" textRotation="90"/>
    </xf>
    <xf numFmtId="0" fontId="8" fillId="2" borderId="47" xfId="0" applyFont="1" applyFill="1" applyBorder="1" applyAlignment="1">
      <alignment horizontal="center"/>
    </xf>
    <xf numFmtId="1" fontId="26" fillId="2" borderId="11" xfId="0" applyNumberFormat="1" applyFont="1" applyFill="1" applyBorder="1"/>
    <xf numFmtId="0" fontId="8" fillId="2" borderId="23" xfId="0" applyFont="1" applyFill="1" applyBorder="1" applyAlignment="1">
      <alignment horizontal="center" textRotation="90"/>
    </xf>
    <xf numFmtId="0" fontId="9" fillId="2" borderId="48" xfId="0" applyFont="1" applyFill="1" applyBorder="1" applyAlignment="1">
      <alignment wrapText="1"/>
    </xf>
    <xf numFmtId="0" fontId="1" fillId="2" borderId="49" xfId="0" applyFont="1" applyFill="1" applyBorder="1"/>
    <xf numFmtId="1" fontId="1" fillId="2" borderId="50" xfId="0" applyNumberFormat="1" applyFont="1" applyFill="1" applyBorder="1"/>
    <xf numFmtId="164" fontId="1" fillId="2" borderId="50" xfId="0" applyNumberFormat="1" applyFont="1" applyFill="1" applyBorder="1"/>
    <xf numFmtId="0" fontId="8" fillId="2" borderId="51" xfId="0" applyFont="1" applyFill="1" applyBorder="1" applyAlignment="1">
      <alignment horizontal="center"/>
    </xf>
    <xf numFmtId="0" fontId="27" fillId="2" borderId="7" xfId="0" applyFont="1" applyFill="1" applyBorder="1"/>
    <xf numFmtId="0" fontId="28" fillId="3" borderId="8" xfId="0" applyFont="1" applyFill="1" applyBorder="1"/>
    <xf numFmtId="0" fontId="29" fillId="3" borderId="9" xfId="0" applyFont="1" applyFill="1" applyBorder="1"/>
    <xf numFmtId="0" fontId="0" fillId="3" borderId="9" xfId="0" applyFont="1" applyFill="1" applyBorder="1"/>
    <xf numFmtId="0" fontId="0" fillId="3" borderId="10" xfId="0" applyFont="1" applyFill="1" applyBorder="1"/>
    <xf numFmtId="0" fontId="31" fillId="2" borderId="54" xfId="0" applyFont="1" applyFill="1" applyBorder="1" applyAlignment="1">
      <alignment horizontal="left" wrapText="1"/>
    </xf>
    <xf numFmtId="0" fontId="32" fillId="2" borderId="55" xfId="0" applyFont="1" applyFill="1" applyBorder="1" applyAlignment="1">
      <alignment horizontal="center"/>
    </xf>
    <xf numFmtId="0" fontId="9" fillId="2" borderId="54" xfId="0" applyFont="1" applyFill="1" applyBorder="1" applyAlignment="1">
      <alignment wrapText="1"/>
    </xf>
    <xf numFmtId="1" fontId="9" fillId="8" borderId="48" xfId="0" applyNumberFormat="1" applyFont="1" applyFill="1" applyBorder="1" applyAlignment="1">
      <alignment horizontal="center"/>
    </xf>
    <xf numFmtId="0" fontId="1" fillId="2" borderId="56" xfId="0" applyFont="1" applyFill="1" applyBorder="1"/>
    <xf numFmtId="1" fontId="30" fillId="0" borderId="57" xfId="0" applyNumberFormat="1" applyFont="1" applyBorder="1" applyAlignment="1">
      <alignment horizontal="center"/>
    </xf>
    <xf numFmtId="1" fontId="1" fillId="2" borderId="58" xfId="0" applyNumberFormat="1" applyFont="1" applyFill="1" applyBorder="1"/>
    <xf numFmtId="165" fontId="9" fillId="2" borderId="11" xfId="0" applyNumberFormat="1" applyFont="1" applyFill="1" applyBorder="1" applyAlignment="1">
      <alignment horizontal="center"/>
    </xf>
    <xf numFmtId="164" fontId="1" fillId="2" borderId="58" xfId="0" applyNumberFormat="1" applyFont="1" applyFill="1" applyBorder="1"/>
    <xf numFmtId="165" fontId="30" fillId="2" borderId="48" xfId="0" applyNumberFormat="1" applyFont="1" applyFill="1" applyBorder="1" applyAlignment="1">
      <alignment horizontal="center"/>
    </xf>
    <xf numFmtId="0" fontId="8" fillId="2" borderId="59" xfId="0" applyFont="1" applyFill="1" applyBorder="1" applyAlignment="1">
      <alignment horizontal="center"/>
    </xf>
    <xf numFmtId="0" fontId="32" fillId="2" borderId="60" xfId="0" applyFont="1" applyFill="1" applyBorder="1" applyAlignment="1">
      <alignment horizontal="center"/>
    </xf>
    <xf numFmtId="1" fontId="9" fillId="8" borderId="54" xfId="0" applyNumberFormat="1" applyFont="1" applyFill="1" applyBorder="1" applyAlignment="1">
      <alignment horizontal="center"/>
    </xf>
    <xf numFmtId="165" fontId="30" fillId="2" borderId="54" xfId="0" applyNumberFormat="1" applyFont="1" applyFill="1" applyBorder="1" applyAlignment="1">
      <alignment horizontal="center"/>
    </xf>
    <xf numFmtId="0" fontId="31" fillId="2" borderId="54" xfId="0" applyFont="1" applyFill="1" applyBorder="1" applyAlignment="1">
      <alignment wrapText="1"/>
    </xf>
    <xf numFmtId="0" fontId="32" fillId="2" borderId="60" xfId="0" applyFont="1" applyFill="1" applyBorder="1" applyAlignment="1">
      <alignment horizontal="center" vertical="top" wrapText="1"/>
    </xf>
    <xf numFmtId="0" fontId="31" fillId="2" borderId="54" xfId="0" applyFont="1" applyFill="1" applyBorder="1" applyAlignment="1">
      <alignment vertical="top" wrapText="1"/>
    </xf>
    <xf numFmtId="0" fontId="32" fillId="2" borderId="60" xfId="0" applyFont="1" applyFill="1" applyBorder="1" applyAlignment="1">
      <alignment horizontal="center" vertical="top"/>
    </xf>
    <xf numFmtId="0" fontId="31" fillId="2" borderId="62" xfId="0" applyFont="1" applyFill="1" applyBorder="1" applyAlignment="1">
      <alignment vertical="top" wrapText="1"/>
    </xf>
    <xf numFmtId="0" fontId="9" fillId="2" borderId="62" xfId="0" applyFont="1" applyFill="1" applyBorder="1" applyAlignment="1">
      <alignment wrapText="1"/>
    </xf>
    <xf numFmtId="0" fontId="32" fillId="2" borderId="63" xfId="0" applyFont="1" applyFill="1" applyBorder="1" applyAlignment="1">
      <alignment horizontal="center" vertical="top"/>
    </xf>
    <xf numFmtId="1" fontId="30" fillId="0" borderId="0" xfId="0" applyNumberFormat="1" applyFont="1" applyAlignment="1">
      <alignment horizontal="center"/>
    </xf>
    <xf numFmtId="0" fontId="1" fillId="2" borderId="65" xfId="0" applyFont="1" applyFill="1" applyBorder="1"/>
    <xf numFmtId="165" fontId="30" fillId="2" borderId="62" xfId="0" applyNumberFormat="1" applyFont="1" applyFill="1" applyBorder="1" applyAlignment="1">
      <alignment horizontal="center"/>
    </xf>
    <xf numFmtId="0" fontId="11" fillId="7" borderId="7" xfId="0" applyFont="1" applyFill="1" applyBorder="1" applyAlignment="1">
      <alignment horizontal="center" wrapText="1"/>
    </xf>
    <xf numFmtId="0" fontId="32" fillId="2" borderId="11" xfId="0" applyFont="1" applyFill="1" applyBorder="1" applyAlignment="1">
      <alignment wrapText="1"/>
    </xf>
    <xf numFmtId="49" fontId="32" fillId="2" borderId="9" xfId="0" applyNumberFormat="1" applyFont="1" applyFill="1" applyBorder="1" applyAlignment="1">
      <alignment horizontal="center"/>
    </xf>
    <xf numFmtId="1" fontId="1" fillId="2" borderId="66" xfId="0" applyNumberFormat="1" applyFont="1" applyFill="1" applyBorder="1"/>
    <xf numFmtId="1" fontId="9" fillId="8" borderId="11" xfId="0" applyNumberFormat="1" applyFont="1" applyFill="1" applyBorder="1" applyAlignment="1">
      <alignment horizontal="center"/>
    </xf>
    <xf numFmtId="164" fontId="1" fillId="2" borderId="66" xfId="0" applyNumberFormat="1" applyFont="1" applyFill="1" applyBorder="1"/>
    <xf numFmtId="0" fontId="8" fillId="2" borderId="67" xfId="0" applyFont="1" applyFill="1" applyBorder="1" applyAlignment="1">
      <alignment horizontal="center"/>
    </xf>
    <xf numFmtId="1" fontId="30" fillId="0" borderId="11" xfId="0" applyNumberFormat="1" applyFont="1" applyBorder="1" applyAlignment="1">
      <alignment horizontal="center"/>
    </xf>
    <xf numFmtId="0" fontId="26" fillId="2" borderId="11" xfId="0" applyFont="1" applyFill="1" applyBorder="1" applyAlignment="1">
      <alignment wrapText="1"/>
    </xf>
    <xf numFmtId="165" fontId="30" fillId="2" borderId="11" xfId="0" applyNumberFormat="1" applyFont="1" applyFill="1" applyBorder="1" applyAlignment="1">
      <alignment horizontal="center"/>
    </xf>
    <xf numFmtId="0" fontId="26" fillId="2" borderId="46" xfId="0" applyFont="1" applyFill="1" applyBorder="1"/>
    <xf numFmtId="1" fontId="26" fillId="2" borderId="47" xfId="0" applyNumberFormat="1" applyFont="1" applyFill="1" applyBorder="1"/>
    <xf numFmtId="164" fontId="26" fillId="2" borderId="47" xfId="0" applyNumberFormat="1" applyFont="1" applyFill="1" applyBorder="1"/>
    <xf numFmtId="0" fontId="26" fillId="2" borderId="23" xfId="0" applyFont="1" applyFill="1" applyBorder="1" applyAlignment="1">
      <alignment horizontal="center"/>
    </xf>
    <xf numFmtId="0" fontId="0" fillId="2" borderId="7" xfId="0" applyFont="1" applyFill="1" applyBorder="1" applyAlignment="1">
      <alignment wrapText="1"/>
    </xf>
    <xf numFmtId="165" fontId="9" fillId="2" borderId="48" xfId="0" applyNumberFormat="1" applyFont="1" applyFill="1" applyBorder="1" applyAlignment="1">
      <alignment horizontal="center"/>
    </xf>
    <xf numFmtId="1" fontId="30" fillId="0" borderId="68" xfId="0" applyNumberFormat="1" applyFont="1" applyBorder="1" applyAlignment="1">
      <alignment horizontal="center"/>
    </xf>
    <xf numFmtId="165" fontId="9" fillId="2" borderId="54" xfId="0" applyNumberFormat="1" applyFont="1" applyFill="1" applyBorder="1" applyAlignment="1">
      <alignment horizontal="center"/>
    </xf>
    <xf numFmtId="1" fontId="30" fillId="0" borderId="69" xfId="0" applyNumberFormat="1" applyFont="1" applyBorder="1" applyAlignment="1">
      <alignment horizontal="center"/>
    </xf>
    <xf numFmtId="1" fontId="9" fillId="8" borderId="62" xfId="0" applyNumberFormat="1" applyFont="1" applyFill="1" applyBorder="1" applyAlignment="1">
      <alignment horizontal="center"/>
    </xf>
    <xf numFmtId="165" fontId="9" fillId="2" borderId="62" xfId="0" applyNumberFormat="1" applyFont="1" applyFill="1" applyBorder="1" applyAlignment="1">
      <alignment horizontal="center"/>
    </xf>
    <xf numFmtId="1" fontId="30" fillId="0" borderId="5" xfId="0" applyNumberFormat="1" applyFont="1" applyBorder="1" applyAlignment="1">
      <alignment horizontal="center"/>
    </xf>
    <xf numFmtId="0" fontId="33" fillId="2" borderId="8" xfId="0" applyFont="1" applyFill="1" applyBorder="1"/>
    <xf numFmtId="0" fontId="34" fillId="2" borderId="9" xfId="0" applyFont="1" applyFill="1" applyBorder="1"/>
    <xf numFmtId="0" fontId="34" fillId="2" borderId="10" xfId="0" applyFont="1" applyFill="1" applyBorder="1"/>
    <xf numFmtId="0" fontId="11" fillId="3" borderId="19" xfId="0" applyFont="1" applyFill="1" applyBorder="1"/>
    <xf numFmtId="0" fontId="0" fillId="3" borderId="20" xfId="0" applyFont="1" applyFill="1" applyBorder="1"/>
    <xf numFmtId="0" fontId="0" fillId="3" borderId="22" xfId="0" applyFont="1" applyFill="1" applyBorder="1"/>
    <xf numFmtId="0" fontId="35" fillId="2" borderId="7" xfId="0" applyFont="1" applyFill="1" applyBorder="1" applyAlignment="1">
      <alignment wrapText="1"/>
    </xf>
    <xf numFmtId="0" fontId="36" fillId="2" borderId="7" xfId="0" applyFont="1" applyFill="1" applyBorder="1" applyAlignment="1">
      <alignment wrapText="1"/>
    </xf>
    <xf numFmtId="0" fontId="8" fillId="0" borderId="6" xfId="0" applyFont="1" applyBorder="1" applyAlignment="1">
      <alignment horizontal="center" textRotation="90" wrapText="1"/>
    </xf>
    <xf numFmtId="0" fontId="37" fillId="2" borderId="7" xfId="0" applyFont="1" applyFill="1" applyBorder="1" applyAlignment="1">
      <alignment wrapText="1"/>
    </xf>
    <xf numFmtId="0" fontId="8" fillId="0" borderId="11" xfId="0" applyFont="1" applyBorder="1" applyAlignment="1">
      <alignment textRotation="90" wrapText="1"/>
    </xf>
    <xf numFmtId="0" fontId="8" fillId="0" borderId="11" xfId="0" applyFont="1" applyBorder="1" applyAlignment="1">
      <alignment horizontal="center" textRotation="90"/>
    </xf>
    <xf numFmtId="0" fontId="0" fillId="2" borderId="7" xfId="0" applyFont="1" applyFill="1" applyBorder="1" applyAlignment="1">
      <alignment horizontal="left" wrapText="1"/>
    </xf>
    <xf numFmtId="0" fontId="38" fillId="2" borderId="7" xfId="0" applyFont="1" applyFill="1" applyBorder="1" applyAlignment="1">
      <alignment horizontal="left" wrapText="1"/>
    </xf>
    <xf numFmtId="0" fontId="37" fillId="2" borderId="7" xfId="0" applyFont="1" applyFill="1" applyBorder="1" applyAlignment="1">
      <alignment horizontal="left" wrapText="1"/>
    </xf>
    <xf numFmtId="0" fontId="0" fillId="7" borderId="9" xfId="0" applyFont="1" applyFill="1" applyBorder="1" applyAlignment="1">
      <alignment horizontal="center" wrapText="1"/>
    </xf>
    <xf numFmtId="0" fontId="37" fillId="2" borderId="7" xfId="0" applyFont="1" applyFill="1" applyBorder="1" applyAlignment="1">
      <alignment wrapText="1"/>
    </xf>
    <xf numFmtId="166" fontId="37" fillId="2" borderId="7" xfId="0" applyNumberFormat="1" applyFont="1" applyFill="1" applyBorder="1" applyAlignment="1">
      <alignment horizontal="left" wrapText="1"/>
    </xf>
    <xf numFmtId="0" fontId="11" fillId="7" borderId="18" xfId="0" applyFont="1" applyFill="1" applyBorder="1" applyAlignment="1">
      <alignment horizontal="center" wrapText="1"/>
    </xf>
    <xf numFmtId="0" fontId="11" fillId="7" borderId="17" xfId="0" applyFont="1" applyFill="1" applyBorder="1" applyAlignment="1">
      <alignment horizontal="center" wrapText="1"/>
    </xf>
    <xf numFmtId="0" fontId="11" fillId="4" borderId="11" xfId="0" applyFont="1" applyFill="1" applyBorder="1" applyAlignment="1">
      <alignment horizontal="center"/>
    </xf>
    <xf numFmtId="0" fontId="26" fillId="4" borderId="11" xfId="0" applyFont="1" applyFill="1" applyBorder="1" applyAlignment="1">
      <alignment horizontal="center"/>
    </xf>
    <xf numFmtId="0" fontId="0" fillId="7" borderId="16" xfId="0" applyFont="1" applyFill="1" applyBorder="1" applyAlignment="1">
      <alignment horizontal="center" wrapText="1"/>
    </xf>
    <xf numFmtId="0" fontId="0" fillId="7" borderId="18" xfId="0" applyFont="1" applyFill="1" applyBorder="1"/>
    <xf numFmtId="0" fontId="0" fillId="7" borderId="17" xfId="0" applyFont="1" applyFill="1" applyBorder="1" applyAlignment="1">
      <alignment horizontal="center" textRotation="90" wrapText="1"/>
    </xf>
    <xf numFmtId="1" fontId="26" fillId="4" borderId="11" xfId="0" applyNumberFormat="1" applyFont="1" applyFill="1" applyBorder="1" applyAlignment="1">
      <alignment horizontal="center"/>
    </xf>
    <xf numFmtId="0" fontId="42" fillId="7" borderId="17" xfId="0" applyFont="1" applyFill="1" applyBorder="1" applyAlignment="1">
      <alignment horizontal="center" textRotation="90" wrapText="1"/>
    </xf>
    <xf numFmtId="0" fontId="0" fillId="7" borderId="17" xfId="0" applyFont="1" applyFill="1" applyBorder="1"/>
    <xf numFmtId="0" fontId="0" fillId="7" borderId="7" xfId="0" applyFont="1" applyFill="1" applyBorder="1" applyAlignment="1">
      <alignment horizontal="center" wrapText="1"/>
    </xf>
    <xf numFmtId="0" fontId="49" fillId="3" borderId="18" xfId="0" applyFont="1" applyFill="1" applyBorder="1"/>
    <xf numFmtId="0" fontId="50" fillId="2" borderId="7" xfId="0" applyFont="1" applyFill="1" applyBorder="1" applyAlignment="1"/>
    <xf numFmtId="0" fontId="60" fillId="2" borderId="54" xfId="0" applyFont="1" applyFill="1" applyBorder="1" applyAlignment="1">
      <alignment wrapText="1"/>
    </xf>
    <xf numFmtId="0" fontId="0" fillId="2" borderId="7" xfId="0" applyFont="1" applyFill="1" applyBorder="1" applyProtection="1">
      <protection locked="0"/>
    </xf>
    <xf numFmtId="0" fontId="0" fillId="0" borderId="0" xfId="0" applyFont="1" applyAlignment="1" applyProtection="1">
      <protection locked="0"/>
    </xf>
    <xf numFmtId="0" fontId="1" fillId="4" borderId="11" xfId="0" applyFont="1" applyFill="1" applyBorder="1" applyAlignment="1" applyProtection="1">
      <alignment horizontal="center" wrapText="1"/>
      <protection locked="0"/>
    </xf>
    <xf numFmtId="0" fontId="15" fillId="0" borderId="11"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1" fillId="2" borderId="7" xfId="0" applyFont="1" applyFill="1" applyBorder="1" applyAlignment="1" applyProtection="1">
      <alignment horizontal="center"/>
      <protection locked="0"/>
    </xf>
    <xf numFmtId="0" fontId="17" fillId="0" borderId="29" xfId="0" applyFont="1" applyBorder="1" applyAlignment="1" applyProtection="1">
      <protection locked="0"/>
    </xf>
    <xf numFmtId="0" fontId="0" fillId="0" borderId="29" xfId="0" applyFont="1" applyBorder="1" applyProtection="1">
      <protection locked="0"/>
    </xf>
    <xf numFmtId="0" fontId="0" fillId="7" borderId="9" xfId="0" applyFont="1" applyFill="1" applyBorder="1" applyProtection="1">
      <protection locked="0"/>
    </xf>
    <xf numFmtId="0" fontId="0" fillId="7" borderId="16" xfId="0" applyFont="1" applyFill="1" applyBorder="1" applyProtection="1">
      <protection locked="0"/>
    </xf>
    <xf numFmtId="0" fontId="0" fillId="0" borderId="0" xfId="0" applyFont="1" applyProtection="1">
      <protection locked="0"/>
    </xf>
    <xf numFmtId="0" fontId="0" fillId="0" borderId="29"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7" fillId="0" borderId="29" xfId="0" applyFont="1" applyBorder="1" applyAlignment="1" applyProtection="1">
      <alignment horizontal="left"/>
      <protection locked="0"/>
    </xf>
    <xf numFmtId="0" fontId="0" fillId="7" borderId="7" xfId="0" applyFont="1" applyFill="1" applyBorder="1" applyProtection="1">
      <protection locked="0"/>
    </xf>
    <xf numFmtId="0" fontId="0" fillId="0" borderId="29" xfId="0" applyFont="1" applyBorder="1" applyAlignment="1" applyProtection="1">
      <protection locked="0"/>
    </xf>
    <xf numFmtId="0" fontId="0" fillId="0" borderId="24" xfId="0" applyFont="1" applyBorder="1" applyProtection="1">
      <protection locked="0"/>
    </xf>
    <xf numFmtId="0" fontId="17" fillId="2" borderId="7" xfId="0" applyFont="1" applyFill="1" applyBorder="1" applyAlignment="1" applyProtection="1">
      <protection locked="0"/>
    </xf>
    <xf numFmtId="0" fontId="0" fillId="2" borderId="7" xfId="0" applyFont="1" applyFill="1" applyBorder="1" applyProtection="1"/>
    <xf numFmtId="0" fontId="1" fillId="0" borderId="3" xfId="0" applyFont="1" applyBorder="1" applyProtection="1"/>
    <xf numFmtId="0" fontId="8" fillId="0" borderId="3" xfId="0" applyFont="1" applyBorder="1" applyAlignment="1" applyProtection="1">
      <alignment horizontal="right"/>
    </xf>
    <xf numFmtId="0" fontId="51" fillId="0" borderId="23" xfId="0" applyFont="1" applyBorder="1" applyProtection="1"/>
    <xf numFmtId="0" fontId="8" fillId="0" borderId="11" xfId="0" applyFont="1" applyFill="1" applyBorder="1" applyAlignment="1" applyProtection="1">
      <alignment horizontal="center" textRotation="90" wrapText="1"/>
    </xf>
    <xf numFmtId="0" fontId="8" fillId="2" borderId="22" xfId="0" applyFont="1" applyFill="1" applyBorder="1" applyAlignment="1" applyProtection="1">
      <alignment horizontal="center" wrapText="1"/>
    </xf>
    <xf numFmtId="0" fontId="52" fillId="0" borderId="24" xfId="0" applyFont="1" applyBorder="1" applyAlignment="1" applyProtection="1">
      <alignment wrapText="1"/>
    </xf>
    <xf numFmtId="0" fontId="15" fillId="0" borderId="25" xfId="0" applyFont="1" applyBorder="1" applyAlignment="1" applyProtection="1">
      <alignment horizontal="center"/>
    </xf>
    <xf numFmtId="0" fontId="15" fillId="6" borderId="14" xfId="0" applyFont="1" applyFill="1" applyBorder="1" applyAlignment="1" applyProtection="1">
      <alignment horizontal="center"/>
    </xf>
    <xf numFmtId="0" fontId="15" fillId="4" borderId="14" xfId="0" applyFont="1" applyFill="1" applyBorder="1" applyAlignment="1" applyProtection="1">
      <alignment horizontal="center"/>
    </xf>
    <xf numFmtId="0" fontId="0" fillId="9" borderId="8" xfId="0" applyFont="1" applyFill="1" applyBorder="1" applyAlignment="1" applyProtection="1">
      <alignment horizontal="center" wrapText="1"/>
    </xf>
    <xf numFmtId="0" fontId="10" fillId="7" borderId="9" xfId="0" applyFont="1" applyFill="1" applyBorder="1" applyAlignment="1" applyProtection="1">
      <alignment horizontal="center" wrapText="1"/>
    </xf>
    <xf numFmtId="0" fontId="51" fillId="7" borderId="9" xfId="0" applyFont="1" applyFill="1" applyBorder="1" applyAlignment="1" applyProtection="1">
      <alignment wrapText="1"/>
    </xf>
    <xf numFmtId="0" fontId="0" fillId="7" borderId="9" xfId="0" applyFont="1" applyFill="1" applyBorder="1" applyProtection="1"/>
    <xf numFmtId="0" fontId="15" fillId="6" borderId="16" xfId="0" applyFont="1" applyFill="1" applyBorder="1" applyAlignment="1" applyProtection="1">
      <alignment horizontal="center"/>
    </xf>
    <xf numFmtId="0" fontId="15" fillId="4" borderId="11" xfId="0" applyFont="1" applyFill="1" applyBorder="1" applyAlignment="1" applyProtection="1">
      <alignment horizontal="center"/>
    </xf>
    <xf numFmtId="0" fontId="11" fillId="7" borderId="7" xfId="0" applyFont="1" applyFill="1" applyBorder="1" applyAlignment="1" applyProtection="1">
      <alignment horizontal="center" wrapText="1"/>
    </xf>
    <xf numFmtId="0" fontId="0" fillId="7" borderId="16" xfId="0" applyFont="1" applyFill="1" applyBorder="1" applyAlignment="1" applyProtection="1">
      <alignment horizontal="center" wrapText="1"/>
    </xf>
    <xf numFmtId="0" fontId="0" fillId="9" borderId="9" xfId="0" applyFont="1" applyFill="1" applyBorder="1" applyAlignment="1" applyProtection="1">
      <alignment horizontal="center" wrapText="1"/>
    </xf>
    <xf numFmtId="0" fontId="0" fillId="7" borderId="18" xfId="0" applyFont="1" applyFill="1" applyBorder="1" applyAlignment="1" applyProtection="1">
      <alignment horizontal="center" wrapText="1"/>
    </xf>
    <xf numFmtId="0" fontId="41" fillId="4" borderId="28" xfId="0" applyFont="1" applyFill="1" applyBorder="1" applyAlignment="1" applyProtection="1">
      <alignment horizontal="center" vertical="center" textRotation="90" wrapText="1"/>
    </xf>
    <xf numFmtId="0" fontId="0" fillId="7" borderId="7" xfId="0" applyFont="1" applyFill="1" applyBorder="1" applyProtection="1"/>
    <xf numFmtId="0" fontId="0" fillId="7" borderId="7" xfId="0" applyFont="1" applyFill="1" applyBorder="1" applyAlignment="1" applyProtection="1">
      <alignment horizontal="center" textRotation="90" wrapText="1"/>
    </xf>
    <xf numFmtId="0" fontId="42" fillId="7" borderId="7" xfId="0" applyFont="1" applyFill="1" applyBorder="1" applyAlignment="1" applyProtection="1">
      <alignment horizontal="center" textRotation="90" wrapText="1"/>
    </xf>
    <xf numFmtId="0" fontId="11" fillId="7" borderId="18" xfId="0" applyFont="1" applyFill="1" applyBorder="1" applyAlignment="1" applyProtection="1">
      <alignment horizontal="center" wrapText="1"/>
    </xf>
    <xf numFmtId="0" fontId="0" fillId="0" borderId="7" xfId="0" applyFont="1" applyFill="1" applyBorder="1" applyAlignment="1" applyProtection="1">
      <alignment horizontal="center" wrapText="1"/>
    </xf>
    <xf numFmtId="0" fontId="10" fillId="7" borderId="7" xfId="0" applyFont="1" applyFill="1" applyBorder="1" applyAlignment="1" applyProtection="1">
      <alignment horizontal="center" wrapText="1"/>
    </xf>
    <xf numFmtId="0" fontId="51" fillId="7" borderId="7" xfId="0" applyFont="1" applyFill="1" applyBorder="1" applyAlignment="1" applyProtection="1">
      <alignment wrapText="1"/>
    </xf>
    <xf numFmtId="0" fontId="0" fillId="0" borderId="7" xfId="0" applyFont="1" applyFill="1" applyBorder="1" applyProtection="1"/>
    <xf numFmtId="0" fontId="51" fillId="2" borderId="7" xfId="0" applyFont="1" applyFill="1" applyBorder="1" applyProtection="1"/>
    <xf numFmtId="0" fontId="0" fillId="0" borderId="0" xfId="0" applyFont="1" applyAlignment="1" applyProtection="1"/>
    <xf numFmtId="0" fontId="0" fillId="0" borderId="0" xfId="0" applyFont="1" applyFill="1" applyAlignment="1" applyProtection="1"/>
    <xf numFmtId="0" fontId="51" fillId="0" borderId="0" xfId="0" applyFont="1" applyProtection="1"/>
    <xf numFmtId="0" fontId="51" fillId="0" borderId="0" xfId="0" applyFont="1" applyAlignment="1" applyProtection="1"/>
    <xf numFmtId="0" fontId="0" fillId="2" borderId="7" xfId="0" applyFont="1" applyFill="1" applyBorder="1" applyAlignment="1" applyProtection="1">
      <alignment horizontal="left"/>
    </xf>
    <xf numFmtId="0" fontId="5" fillId="2" borderId="7" xfId="0" applyFont="1" applyFill="1" applyBorder="1" applyProtection="1"/>
    <xf numFmtId="0" fontId="1" fillId="4" borderId="11" xfId="0" applyFont="1" applyFill="1" applyBorder="1" applyAlignment="1" applyProtection="1">
      <alignment horizontal="center" wrapText="1"/>
    </xf>
    <xf numFmtId="0" fontId="4" fillId="0" borderId="11" xfId="0" applyFont="1" applyBorder="1" applyAlignment="1" applyProtection="1">
      <alignment horizontal="center"/>
    </xf>
    <xf numFmtId="0" fontId="4" fillId="0" borderId="11" xfId="0" applyFont="1" applyBorder="1" applyAlignment="1" applyProtection="1">
      <alignment horizontal="center" wrapText="1"/>
    </xf>
    <xf numFmtId="0" fontId="20" fillId="0" borderId="11" xfId="0" applyFont="1" applyBorder="1" applyAlignment="1" applyProtection="1">
      <alignment wrapText="1"/>
    </xf>
    <xf numFmtId="0" fontId="5" fillId="0" borderId="11" xfId="0" applyFont="1" applyBorder="1" applyAlignment="1" applyProtection="1">
      <alignment wrapText="1"/>
    </xf>
    <xf numFmtId="0" fontId="21" fillId="0" borderId="11" xfId="0" applyFont="1" applyBorder="1" applyAlignment="1" applyProtection="1">
      <alignment wrapText="1"/>
    </xf>
    <xf numFmtId="0" fontId="20" fillId="0" borderId="25" xfId="0" applyFont="1" applyBorder="1" applyAlignment="1" applyProtection="1">
      <alignment wrapText="1"/>
    </xf>
    <xf numFmtId="0" fontId="5" fillId="0" borderId="25" xfId="0" applyFont="1" applyBorder="1" applyAlignment="1" applyProtection="1">
      <alignment wrapText="1"/>
    </xf>
    <xf numFmtId="0" fontId="0" fillId="7" borderId="9" xfId="0" applyFont="1" applyFill="1" applyBorder="1" applyAlignment="1" applyProtection="1">
      <alignment horizontal="left" wrapText="1"/>
    </xf>
    <xf numFmtId="0" fontId="5" fillId="7" borderId="9" xfId="0" applyFont="1" applyFill="1" applyBorder="1" applyProtection="1"/>
    <xf numFmtId="0" fontId="0" fillId="7" borderId="7" xfId="0" applyFont="1" applyFill="1" applyBorder="1" applyAlignment="1" applyProtection="1">
      <alignment horizontal="left"/>
    </xf>
    <xf numFmtId="0" fontId="5" fillId="7" borderId="7" xfId="0" applyFont="1" applyFill="1" applyBorder="1" applyProtection="1"/>
    <xf numFmtId="0" fontId="0" fillId="0" borderId="0" xfId="0" applyFont="1" applyAlignment="1" applyProtection="1">
      <alignment horizontal="left"/>
    </xf>
    <xf numFmtId="0" fontId="0" fillId="0" borderId="0" xfId="0" applyFont="1" applyProtection="1"/>
    <xf numFmtId="0" fontId="5" fillId="0" borderId="0" xfId="0" applyFont="1" applyProtection="1"/>
    <xf numFmtId="0" fontId="1" fillId="2" borderId="1" xfId="0" applyFont="1" applyFill="1" applyBorder="1" applyAlignment="1">
      <alignment horizontal="left" wrapText="1"/>
    </xf>
    <xf numFmtId="0" fontId="2" fillId="0" borderId="2" xfId="0" applyFont="1" applyBorder="1"/>
    <xf numFmtId="0" fontId="2" fillId="0" borderId="4" xfId="0" applyFont="1" applyBorder="1"/>
    <xf numFmtId="0" fontId="5" fillId="2" borderId="1" xfId="0" applyFont="1" applyFill="1" applyBorder="1" applyAlignment="1">
      <alignment horizontal="left" vertical="center" wrapText="1"/>
    </xf>
    <xf numFmtId="0" fontId="8" fillId="2" borderId="1" xfId="0" applyFont="1" applyFill="1" applyBorder="1" applyAlignment="1">
      <alignment horizontal="left"/>
    </xf>
    <xf numFmtId="0" fontId="7" fillId="0" borderId="0" xfId="0" applyFont="1"/>
    <xf numFmtId="0" fontId="0" fillId="0" borderId="0" xfId="0" applyFont="1" applyAlignment="1"/>
    <xf numFmtId="0" fontId="5" fillId="2" borderId="1" xfId="0" applyFont="1" applyFill="1" applyBorder="1" applyAlignment="1">
      <alignment horizontal="left" wrapText="1"/>
    </xf>
    <xf numFmtId="0" fontId="10" fillId="2" borderId="1" xfId="0" applyFont="1" applyFill="1" applyBorder="1" applyAlignment="1">
      <alignment horizontal="left" wrapText="1"/>
    </xf>
    <xf numFmtId="0" fontId="13" fillId="2" borderId="1" xfId="0" applyFont="1" applyFill="1" applyBorder="1" applyAlignment="1">
      <alignment horizontal="left" wrapText="1"/>
    </xf>
    <xf numFmtId="0" fontId="12" fillId="2" borderId="1" xfId="0" applyFont="1" applyFill="1" applyBorder="1"/>
    <xf numFmtId="0" fontId="5" fillId="2" borderId="1" xfId="0" applyFont="1" applyFill="1" applyBorder="1"/>
    <xf numFmtId="0" fontId="59" fillId="5" borderId="40" xfId="0" applyFont="1" applyFill="1" applyBorder="1" applyAlignment="1" applyProtection="1">
      <alignment horizontal="center" vertical="center" wrapText="1"/>
    </xf>
    <xf numFmtId="0" fontId="59" fillId="0" borderId="33" xfId="0" applyFont="1" applyBorder="1" applyProtection="1"/>
    <xf numFmtId="0" fontId="51" fillId="0" borderId="40" xfId="0" applyFont="1" applyBorder="1" applyAlignment="1" applyProtection="1">
      <alignment horizontal="left" vertical="center" wrapText="1"/>
    </xf>
    <xf numFmtId="0" fontId="51" fillId="0" borderId="33" xfId="0" applyFont="1" applyBorder="1" applyProtection="1"/>
    <xf numFmtId="0" fontId="58" fillId="5" borderId="40" xfId="0" applyFont="1" applyFill="1" applyBorder="1" applyAlignment="1" applyProtection="1">
      <alignment horizontal="center" vertical="center" wrapText="1"/>
    </xf>
    <xf numFmtId="0" fontId="51" fillId="0" borderId="35" xfId="0" applyFont="1" applyBorder="1" applyAlignment="1" applyProtection="1">
      <alignment horizontal="left" vertical="center" wrapText="1"/>
    </xf>
    <xf numFmtId="0" fontId="51" fillId="0" borderId="43" xfId="0" applyFont="1" applyBorder="1" applyProtection="1"/>
    <xf numFmtId="0" fontId="10" fillId="5" borderId="40" xfId="0" applyFont="1" applyFill="1" applyBorder="1" applyAlignment="1" applyProtection="1">
      <alignment horizontal="center" vertical="center" wrapText="1"/>
    </xf>
    <xf numFmtId="0" fontId="2" fillId="0" borderId="33" xfId="0" applyFont="1" applyBorder="1" applyProtection="1"/>
    <xf numFmtId="0" fontId="51" fillId="0" borderId="36" xfId="0" applyFont="1" applyBorder="1" applyProtection="1"/>
    <xf numFmtId="0" fontId="51" fillId="0" borderId="25" xfId="0" applyFont="1" applyBorder="1" applyAlignment="1" applyProtection="1">
      <alignment horizontal="left" vertical="center" wrapText="1"/>
    </xf>
    <xf numFmtId="0" fontId="11" fillId="0" borderId="25" xfId="0" applyFont="1" applyFill="1" applyBorder="1" applyAlignment="1" applyProtection="1">
      <alignment horizontal="center" vertical="center" wrapText="1"/>
    </xf>
    <xf numFmtId="0" fontId="2" fillId="0" borderId="29" xfId="0" applyFont="1" applyFill="1" applyBorder="1" applyProtection="1"/>
    <xf numFmtId="0" fontId="2" fillId="0" borderId="24" xfId="0" applyFont="1" applyFill="1" applyBorder="1" applyProtection="1"/>
    <xf numFmtId="0" fontId="11" fillId="0" borderId="28" xfId="0" applyFont="1" applyFill="1" applyBorder="1" applyAlignment="1" applyProtection="1">
      <alignment horizontal="center" vertical="center" wrapText="1"/>
    </xf>
    <xf numFmtId="0" fontId="2" fillId="0" borderId="34" xfId="0" applyFont="1" applyFill="1" applyBorder="1" applyProtection="1"/>
    <xf numFmtId="0" fontId="2" fillId="0" borderId="32" xfId="0" applyFont="1" applyFill="1" applyBorder="1" applyProtection="1"/>
    <xf numFmtId="0" fontId="10" fillId="5" borderId="28" xfId="0" applyFont="1" applyFill="1" applyBorder="1" applyAlignment="1" applyProtection="1">
      <alignment horizontal="center" vertical="center" wrapText="1"/>
    </xf>
    <xf numFmtId="0" fontId="2" fillId="0" borderId="32" xfId="0" applyFont="1" applyBorder="1" applyProtection="1"/>
    <xf numFmtId="0" fontId="2" fillId="0" borderId="29" xfId="0" applyFont="1" applyBorder="1" applyProtection="1"/>
    <xf numFmtId="0" fontId="2" fillId="0" borderId="24" xfId="0" applyFont="1" applyBorder="1" applyProtection="1"/>
    <xf numFmtId="0" fontId="2" fillId="0" borderId="64" xfId="0" applyFont="1" applyFill="1" applyBorder="1" applyProtection="1"/>
    <xf numFmtId="0" fontId="2" fillId="0" borderId="45" xfId="0" applyFont="1" applyFill="1" applyBorder="1" applyProtection="1"/>
    <xf numFmtId="0" fontId="4" fillId="0" borderId="25" xfId="0" applyFont="1" applyBorder="1" applyAlignment="1" applyProtection="1">
      <alignment horizontal="center" vertical="center"/>
      <protection locked="0"/>
    </xf>
    <xf numFmtId="0" fontId="2" fillId="0" borderId="29" xfId="0" applyFont="1" applyBorder="1" applyProtection="1">
      <protection locked="0"/>
    </xf>
    <xf numFmtId="0" fontId="2" fillId="0" borderId="24" xfId="0" applyFont="1" applyBorder="1" applyProtection="1">
      <protection locked="0"/>
    </xf>
    <xf numFmtId="0" fontId="57" fillId="4" borderId="41" xfId="0" applyFont="1" applyFill="1" applyBorder="1" applyAlignment="1" applyProtection="1">
      <alignment horizontal="center" vertical="center" textRotation="90" wrapText="1"/>
    </xf>
    <xf numFmtId="0" fontId="57" fillId="4" borderId="7" xfId="0" applyFont="1" applyFill="1" applyBorder="1" applyAlignment="1" applyProtection="1">
      <alignment horizontal="center" vertical="center" textRotation="90" wrapText="1"/>
    </xf>
    <xf numFmtId="0" fontId="56" fillId="4" borderId="74" xfId="0" applyFont="1" applyFill="1" applyBorder="1" applyAlignment="1" applyProtection="1">
      <alignment horizontal="center" vertical="center" textRotation="90" wrapText="1"/>
    </xf>
    <xf numFmtId="0" fontId="2" fillId="0" borderId="75" xfId="0" applyFont="1" applyBorder="1" applyProtection="1"/>
    <xf numFmtId="0" fontId="2" fillId="0" borderId="76" xfId="0" applyFont="1" applyBorder="1" applyProtection="1"/>
    <xf numFmtId="0" fontId="39" fillId="6" borderId="25" xfId="0" applyFont="1" applyFill="1" applyBorder="1" applyAlignment="1" applyProtection="1">
      <alignment horizontal="center" vertical="center" textRotation="90" wrapText="1"/>
    </xf>
    <xf numFmtId="0" fontId="41" fillId="4" borderId="28" xfId="0" applyFont="1" applyFill="1" applyBorder="1" applyAlignment="1" applyProtection="1">
      <alignment horizontal="center" vertical="center" textRotation="90" wrapText="1"/>
    </xf>
    <xf numFmtId="0" fontId="2" fillId="0" borderId="34" xfId="0" applyFont="1" applyBorder="1" applyProtection="1"/>
    <xf numFmtId="0" fontId="41" fillId="4" borderId="28" xfId="0" applyFont="1" applyFill="1" applyBorder="1" applyAlignment="1" applyProtection="1">
      <alignment horizontal="center" vertical="center" textRotation="90"/>
    </xf>
    <xf numFmtId="0" fontId="11" fillId="0" borderId="27" xfId="0" applyFont="1" applyFill="1" applyBorder="1" applyAlignment="1" applyProtection="1">
      <alignment horizontal="center" vertical="center" wrapText="1"/>
    </xf>
    <xf numFmtId="0" fontId="2" fillId="0" borderId="31" xfId="0" applyFont="1" applyFill="1" applyBorder="1" applyProtection="1"/>
    <xf numFmtId="0" fontId="56" fillId="4" borderId="28" xfId="0" applyFont="1" applyFill="1" applyBorder="1" applyAlignment="1" applyProtection="1">
      <alignment horizontal="center" vertical="center" textRotation="90" wrapText="1"/>
    </xf>
    <xf numFmtId="0" fontId="40" fillId="4" borderId="28" xfId="0" applyFont="1" applyFill="1" applyBorder="1" applyAlignment="1" applyProtection="1">
      <alignment horizontal="center" vertical="center" textRotation="90" wrapText="1"/>
    </xf>
    <xf numFmtId="0" fontId="26" fillId="6" borderId="25" xfId="0" applyFont="1" applyFill="1" applyBorder="1" applyAlignment="1" applyProtection="1">
      <alignment horizontal="center" vertical="center" textRotation="90" wrapText="1"/>
    </xf>
    <xf numFmtId="0" fontId="48" fillId="5" borderId="40" xfId="0" applyFont="1" applyFill="1" applyBorder="1" applyAlignment="1" applyProtection="1">
      <alignment horizontal="center" vertical="center" wrapText="1"/>
    </xf>
    <xf numFmtId="0" fontId="40" fillId="4" borderId="25" xfId="0" applyFont="1" applyFill="1" applyBorder="1" applyAlignment="1" applyProtection="1">
      <alignment horizontal="center" vertical="center" textRotation="90" wrapText="1"/>
    </xf>
    <xf numFmtId="0" fontId="40" fillId="4" borderId="70" xfId="0" applyFont="1" applyFill="1" applyBorder="1" applyAlignment="1" applyProtection="1">
      <alignment horizontal="center" vertical="center" textRotation="90" wrapText="1"/>
    </xf>
    <xf numFmtId="0" fontId="4" fillId="6" borderId="25" xfId="0" applyFont="1" applyFill="1" applyBorder="1" applyAlignment="1" applyProtection="1">
      <alignment horizontal="center" vertical="center" textRotation="90" wrapText="1"/>
    </xf>
    <xf numFmtId="0" fontId="51" fillId="0" borderId="24" xfId="0" applyFont="1" applyBorder="1" applyProtection="1"/>
    <xf numFmtId="0" fontId="51" fillId="0" borderId="30" xfId="0" applyFont="1" applyBorder="1" applyProtection="1"/>
    <xf numFmtId="0" fontId="51" fillId="0" borderId="29" xfId="0" applyFont="1" applyBorder="1" applyAlignment="1" applyProtection="1">
      <alignment horizontal="left" vertical="center" wrapText="1"/>
    </xf>
    <xf numFmtId="0" fontId="2" fillId="0" borderId="37" xfId="0" applyFont="1" applyBorder="1" applyProtection="1"/>
    <xf numFmtId="0" fontId="0" fillId="0" borderId="21" xfId="0" applyFont="1" applyBorder="1" applyAlignment="1" applyProtection="1">
      <alignment horizontal="center"/>
    </xf>
    <xf numFmtId="0" fontId="2" fillId="0" borderId="6" xfId="0" applyFont="1" applyBorder="1" applyProtection="1"/>
    <xf numFmtId="0" fontId="8" fillId="0" borderId="3" xfId="0" applyFont="1" applyBorder="1" applyAlignment="1" applyProtection="1">
      <alignment horizontal="center" wrapText="1"/>
    </xf>
    <xf numFmtId="0" fontId="61" fillId="2" borderId="3" xfId="0" applyFont="1" applyFill="1" applyBorder="1" applyAlignment="1" applyProtection="1">
      <alignment horizontal="left" wrapText="1"/>
    </xf>
    <xf numFmtId="0" fontId="2" fillId="0" borderId="5" xfId="0" applyFont="1" applyBorder="1" applyProtection="1"/>
    <xf numFmtId="0" fontId="16" fillId="4" borderId="26" xfId="0" applyFont="1" applyFill="1" applyBorder="1" applyAlignment="1" applyProtection="1">
      <alignment horizontal="center" vertical="center" textRotation="90" wrapText="1"/>
    </xf>
    <xf numFmtId="0" fontId="2" fillId="0" borderId="27" xfId="0" applyFont="1" applyBorder="1" applyProtection="1"/>
    <xf numFmtId="0" fontId="2" fillId="0" borderId="30" xfId="0" applyFont="1" applyBorder="1" applyProtection="1"/>
    <xf numFmtId="0" fontId="2" fillId="0" borderId="31" xfId="0" applyFont="1" applyBorder="1" applyProtection="1"/>
    <xf numFmtId="0" fontId="2" fillId="0" borderId="43" xfId="0" applyFont="1" applyBorder="1" applyProtection="1"/>
    <xf numFmtId="0" fontId="2" fillId="0" borderId="45" xfId="0" applyFont="1" applyBorder="1" applyProtection="1"/>
    <xf numFmtId="0" fontId="2" fillId="0" borderId="61" xfId="0" applyFont="1" applyBorder="1" applyProtection="1"/>
    <xf numFmtId="0" fontId="2" fillId="0" borderId="64" xfId="0" applyFont="1" applyBorder="1" applyProtection="1"/>
    <xf numFmtId="0" fontId="2" fillId="0" borderId="70" xfId="0" applyFont="1" applyBorder="1" applyProtection="1"/>
    <xf numFmtId="0" fontId="10" fillId="5" borderId="25" xfId="0" applyFont="1" applyFill="1" applyBorder="1" applyAlignment="1" applyProtection="1">
      <alignment horizontal="center" vertical="center" wrapText="1"/>
    </xf>
    <xf numFmtId="0" fontId="19" fillId="0" borderId="25" xfId="0" applyFont="1" applyBorder="1" applyAlignment="1" applyProtection="1">
      <alignment horizontal="left" vertical="top" wrapText="1"/>
    </xf>
    <xf numFmtId="0" fontId="4" fillId="0" borderId="3" xfId="0" applyFont="1" applyBorder="1" applyAlignment="1" applyProtection="1">
      <alignment horizontal="center"/>
    </xf>
    <xf numFmtId="0" fontId="10" fillId="5" borderId="38"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57" fillId="4" borderId="28" xfId="0" applyFont="1" applyFill="1" applyBorder="1" applyAlignment="1" applyProtection="1">
      <alignment horizontal="center" vertical="center" textRotation="90" wrapText="1"/>
    </xf>
    <xf numFmtId="0" fontId="0" fillId="0" borderId="29" xfId="0" applyFont="1" applyBorder="1" applyAlignment="1" applyProtection="1">
      <alignment horizontal="center" wrapText="1"/>
      <protection locked="0"/>
    </xf>
    <xf numFmtId="0" fontId="3" fillId="2" borderId="3" xfId="0" applyFont="1" applyFill="1" applyBorder="1" applyAlignment="1">
      <alignment horizontal="left"/>
    </xf>
    <xf numFmtId="0" fontId="2" fillId="0" borderId="5" xfId="0" applyFont="1" applyBorder="1"/>
    <xf numFmtId="0" fontId="2" fillId="0" borderId="6" xfId="0" applyFont="1" applyBorder="1"/>
    <xf numFmtId="0" fontId="4" fillId="2" borderId="3" xfId="0" applyFont="1" applyFill="1" applyBorder="1" applyAlignment="1">
      <alignment horizontal="center" wrapText="1"/>
    </xf>
    <xf numFmtId="0" fontId="23" fillId="2" borderId="26" xfId="0" applyFont="1" applyFill="1" applyBorder="1" applyAlignment="1">
      <alignment horizontal="center" wrapText="1"/>
    </xf>
    <xf numFmtId="0" fontId="2" fillId="0" borderId="41" xfId="0" applyFont="1" applyBorder="1"/>
    <xf numFmtId="0" fontId="2" fillId="0" borderId="27" xfId="0" applyFont="1" applyBorder="1"/>
    <xf numFmtId="0" fontId="2" fillId="0" borderId="43" xfId="0" applyFont="1" applyBorder="1"/>
    <xf numFmtId="0" fontId="2" fillId="0" borderId="44" xfId="0" applyFont="1" applyBorder="1"/>
    <xf numFmtId="0" fontId="2" fillId="0" borderId="45" xfId="0" applyFont="1" applyBorder="1"/>
    <xf numFmtId="0" fontId="30" fillId="0" borderId="41" xfId="0" applyFont="1" applyBorder="1" applyAlignment="1">
      <alignment horizontal="center" wrapText="1"/>
    </xf>
    <xf numFmtId="0" fontId="30" fillId="2" borderId="25" xfId="0" applyFont="1" applyFill="1" applyBorder="1" applyAlignment="1">
      <alignment horizontal="center" wrapText="1"/>
    </xf>
    <xf numFmtId="0" fontId="2" fillId="0" borderId="33" xfId="0" applyFont="1" applyBorder="1"/>
    <xf numFmtId="0" fontId="30" fillId="2" borderId="52" xfId="0" applyFont="1" applyFill="1" applyBorder="1" applyAlignment="1">
      <alignment horizontal="center" wrapText="1"/>
    </xf>
    <xf numFmtId="0" fontId="2" fillId="0" borderId="53" xfId="0" applyFont="1" applyBorder="1"/>
    <xf numFmtId="0" fontId="30" fillId="8" borderId="25" xfId="0" applyFont="1" applyFill="1" applyBorder="1" applyAlignment="1">
      <alignment horizontal="center" wrapText="1"/>
    </xf>
    <xf numFmtId="0" fontId="2" fillId="0" borderId="24" xfId="0" applyFont="1" applyBorder="1"/>
    <xf numFmtId="0" fontId="40" fillId="4" borderId="25" xfId="0" applyFont="1" applyFill="1" applyBorder="1" applyAlignment="1">
      <alignment horizontal="center" vertical="center" textRotation="90" wrapText="1"/>
    </xf>
    <xf numFmtId="0" fontId="2" fillId="0" borderId="29" xfId="0" applyFont="1" applyBorder="1"/>
    <xf numFmtId="0" fontId="2" fillId="0" borderId="70" xfId="0" applyFont="1" applyBorder="1"/>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0" fontId="2" fillId="0" borderId="31" xfId="0" applyFont="1" applyBorder="1"/>
    <xf numFmtId="0" fontId="16" fillId="4" borderId="26" xfId="0" applyFont="1" applyFill="1" applyBorder="1" applyAlignment="1">
      <alignment horizontal="center" vertical="center" textRotation="90" wrapText="1"/>
    </xf>
    <xf numFmtId="0" fontId="2" fillId="0" borderId="30" xfId="0" applyFont="1" applyBorder="1"/>
    <xf numFmtId="0" fontId="2" fillId="0" borderId="61" xfId="0" applyFont="1" applyBorder="1"/>
    <xf numFmtId="0" fontId="2" fillId="0" borderId="64" xfId="0" applyFont="1" applyBorder="1"/>
    <xf numFmtId="0" fontId="39" fillId="6" borderId="25" xfId="0" applyFont="1" applyFill="1" applyBorder="1" applyAlignment="1">
      <alignment horizontal="center" vertical="center" textRotation="90" wrapText="1"/>
    </xf>
    <xf numFmtId="0" fontId="11" fillId="0" borderId="27" xfId="0" applyFont="1" applyBorder="1" applyAlignment="1">
      <alignment horizontal="center" vertical="center" wrapText="1"/>
    </xf>
    <xf numFmtId="0" fontId="8" fillId="0" borderId="3" xfId="0" applyFont="1" applyBorder="1" applyAlignment="1">
      <alignment horizontal="center" wrapText="1"/>
    </xf>
    <xf numFmtId="0" fontId="11" fillId="0" borderId="26" xfId="0" applyFont="1" applyBorder="1" applyAlignment="1">
      <alignment horizontal="center" vertical="center" wrapText="1"/>
    </xf>
    <xf numFmtId="0" fontId="40" fillId="4" borderId="38" xfId="0" applyFont="1" applyFill="1" applyBorder="1" applyAlignment="1">
      <alignment horizontal="center" vertical="center" textRotation="90" wrapText="1"/>
    </xf>
    <xf numFmtId="0" fontId="41" fillId="4" borderId="39" xfId="0" applyFont="1" applyFill="1" applyBorder="1" applyAlignment="1">
      <alignment horizontal="center" vertical="center" textRotation="90" wrapText="1"/>
    </xf>
    <xf numFmtId="0" fontId="2" fillId="0" borderId="34" xfId="0" applyFont="1" applyBorder="1"/>
    <xf numFmtId="0" fontId="2" fillId="0" borderId="37" xfId="0" applyFont="1" applyBorder="1"/>
    <xf numFmtId="0" fontId="40" fillId="4" borderId="28" xfId="0" applyFont="1" applyFill="1" applyBorder="1" applyAlignment="1">
      <alignment horizontal="center" vertical="center" textRotation="90" wrapText="1"/>
    </xf>
    <xf numFmtId="0" fontId="41" fillId="4" borderId="39" xfId="0" applyFont="1" applyFill="1" applyBorder="1" applyAlignment="1">
      <alignment horizontal="center" vertical="center" textRotation="90"/>
    </xf>
    <xf numFmtId="0" fontId="11" fillId="0" borderId="29" xfId="0" applyFont="1" applyBorder="1" applyAlignment="1">
      <alignment horizontal="center" vertical="center" wrapText="1"/>
    </xf>
    <xf numFmtId="0" fontId="39" fillId="6" borderId="71" xfId="0" applyFont="1" applyFill="1" applyBorder="1" applyAlignment="1">
      <alignment horizontal="center" vertical="center" textRotation="90" wrapText="1"/>
    </xf>
    <xf numFmtId="0" fontId="2" fillId="0" borderId="72" xfId="0" applyFont="1" applyBorder="1"/>
    <xf numFmtId="0" fontId="11" fillId="4" borderId="3" xfId="0" applyFont="1" applyFill="1" applyBorder="1" applyAlignment="1">
      <alignment horizontal="center"/>
    </xf>
    <xf numFmtId="0" fontId="4" fillId="6" borderId="52" xfId="0" applyFont="1" applyFill="1" applyBorder="1" applyAlignment="1">
      <alignment horizontal="center" vertical="center" textRotation="90" wrapText="1"/>
    </xf>
    <xf numFmtId="0" fontId="26" fillId="6" borderId="52" xfId="0" applyFont="1" applyFill="1" applyBorder="1" applyAlignment="1">
      <alignment horizontal="center" vertical="center" textRotation="90" wrapText="1"/>
    </xf>
    <xf numFmtId="0" fontId="2" fillId="0" borderId="73" xfId="0" applyFont="1" applyBorder="1"/>
    <xf numFmtId="0" fontId="2" fillId="0" borderId="32" xfId="0" applyFont="1" applyBorder="1"/>
    <xf numFmtId="0" fontId="0" fillId="0" borderId="6" xfId="0" applyFont="1" applyBorder="1" applyProtection="1"/>
    <xf numFmtId="0" fontId="1" fillId="6" borderId="28" xfId="0" applyFont="1" applyFill="1" applyBorder="1" applyAlignment="1" applyProtection="1">
      <alignment horizontal="center" vertical="center" wrapText="1"/>
    </xf>
    <xf numFmtId="0" fontId="1" fillId="4" borderId="28" xfId="0" applyFont="1" applyFill="1" applyBorder="1" applyAlignment="1" applyProtection="1">
      <alignment horizontal="center" vertical="center" wrapText="1"/>
    </xf>
    <xf numFmtId="0" fontId="1" fillId="6" borderId="39" xfId="0" applyFont="1" applyFill="1" applyBorder="1" applyAlignment="1" applyProtection="1">
      <alignment horizontal="center" vertical="center" wrapText="1"/>
    </xf>
    <xf numFmtId="0" fontId="4" fillId="0" borderId="11" xfId="0" applyFont="1" applyBorder="1" applyAlignment="1" applyProtection="1">
      <alignment horizontal="center"/>
      <protection locked="0"/>
    </xf>
    <xf numFmtId="0" fontId="18" fillId="0" borderId="11" xfId="0" applyFont="1" applyBorder="1" applyAlignment="1" applyProtection="1">
      <alignment vertical="top" wrapText="1"/>
      <protection locked="0"/>
    </xf>
    <xf numFmtId="0" fontId="0" fillId="0" borderId="29" xfId="0" applyFont="1" applyBorder="1" applyAlignment="1" applyProtection="1">
      <alignment horizontal="left" vertical="top" wrapText="1"/>
      <protection locked="0"/>
    </xf>
    <xf numFmtId="0" fontId="0" fillId="7" borderId="10" xfId="0" applyFont="1" applyFill="1" applyBorder="1" applyAlignment="1" applyProtection="1">
      <alignment wrapText="1"/>
      <protection locked="0"/>
    </xf>
    <xf numFmtId="0" fontId="22" fillId="0" borderId="11" xfId="0" applyFont="1" applyBorder="1" applyAlignment="1" applyProtection="1">
      <alignment vertical="top" wrapText="1"/>
      <protection locked="0"/>
    </xf>
    <xf numFmtId="0" fontId="18" fillId="2" borderId="11" xfId="0" applyFont="1" applyFill="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2" borderId="25" xfId="0" applyFont="1" applyFill="1" applyBorder="1" applyAlignment="1" applyProtection="1">
      <alignment horizontal="center" vertical="top" wrapText="1"/>
      <protection locked="0"/>
    </xf>
    <xf numFmtId="0" fontId="43" fillId="0" borderId="11" xfId="0" applyFont="1" applyBorder="1" applyAlignment="1" applyProtection="1">
      <alignment vertical="top" wrapText="1"/>
      <protection locked="0"/>
    </xf>
    <xf numFmtId="0" fontId="18" fillId="0" borderId="25" xfId="0" applyFont="1" applyBorder="1" applyAlignment="1" applyProtection="1">
      <alignment horizontal="center" vertical="top" wrapText="1"/>
      <protection locked="0"/>
    </xf>
    <xf numFmtId="0" fontId="0" fillId="2" borderId="7" xfId="0" applyFont="1" applyFill="1" applyBorder="1" applyAlignment="1" applyProtection="1">
      <alignment horizontal="left"/>
      <protection locked="0"/>
    </xf>
    <xf numFmtId="0" fontId="19" fillId="0" borderId="25" xfId="0" applyFont="1" applyBorder="1" applyAlignment="1" applyProtection="1">
      <alignment horizontal="left" vertical="top" wrapText="1"/>
      <protection locked="0"/>
    </xf>
    <xf numFmtId="0" fontId="0" fillId="7" borderId="9" xfId="0" applyFont="1" applyFill="1" applyBorder="1" applyAlignment="1" applyProtection="1">
      <alignment horizontal="left" wrapText="1"/>
      <protection locked="0"/>
    </xf>
    <xf numFmtId="0" fontId="0" fillId="7" borderId="7" xfId="0" applyFont="1" applyFill="1" applyBorder="1" applyAlignment="1" applyProtection="1">
      <alignment horizontal="left"/>
      <protection locked="0"/>
    </xf>
    <xf numFmtId="0" fontId="0" fillId="0" borderId="0" xfId="0" applyFont="1" applyAlignment="1" applyProtection="1">
      <alignment horizontal="left"/>
      <protection locked="0"/>
    </xf>
  </cellXfs>
  <cellStyles count="1">
    <cellStyle name="Normal" xfId="0" builtinId="0"/>
  </cellStyles>
  <dxfs count="3">
    <dxf>
      <font>
        <color rgb="FF000000"/>
      </font>
      <fill>
        <patternFill patternType="solid">
          <fgColor rgb="FFFFCC00"/>
          <bgColor rgb="FFFFCC00"/>
        </patternFill>
      </fill>
    </dxf>
    <dxf>
      <font>
        <color rgb="FF000000"/>
      </font>
      <fill>
        <patternFill patternType="solid">
          <fgColor rgb="FFCCFFFF"/>
          <bgColor rgb="FFCCFFFF"/>
        </patternFill>
      </fill>
    </dxf>
    <dxf>
      <font>
        <color rgb="FFFFFFFF"/>
      </font>
      <fill>
        <patternFill patternType="solid">
          <fgColor rgb="FF339966"/>
          <bgColor rgb="FF33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pPr>
            <a:r>
              <a:rPr lang="en-US"/>
              <a:t>AME Lean Sensei®</a:t>
            </a:r>
          </a:p>
        </c:rich>
      </c:tx>
      <c:overlay val="0"/>
    </c:title>
    <c:autoTitleDeleted val="0"/>
    <c:plotArea>
      <c:layout/>
      <c:radarChart>
        <c:radarStyle val="marker"/>
        <c:varyColors val="1"/>
        <c:ser>
          <c:idx val="0"/>
          <c:order val="0"/>
          <c:tx>
            <c:strRef>
              <c:f>Dashboard!$D$3</c:f>
              <c:strCache>
                <c:ptCount val="1"/>
                <c:pt idx="0">
                  <c:v>%</c:v>
                </c:pt>
              </c:strCache>
            </c:strRef>
          </c:tx>
          <c:spPr>
            <a:ln w="19050" cmpd="sng">
              <a:solidFill>
                <a:srgbClr val="3366CC"/>
              </a:solidFill>
              <a:prstDash val="solid"/>
            </a:ln>
          </c:spPr>
          <c:marker>
            <c:symbol val="none"/>
          </c:marker>
          <c:cat>
            <c:strRef>
              <c:f>Dashboard!$A$4:$A$14</c:f>
              <c:strCache>
                <c:ptCount val="11"/>
                <c:pt idx="0">
                  <c:v>Management System</c:v>
                </c:pt>
                <c:pt idx="1">
                  <c:v>Human and Organizational Development</c:v>
                </c:pt>
                <c:pt idx="2">
                  <c:v>Safety and Environmental Health</c:v>
                </c:pt>
                <c:pt idx="3">
                  <c:v>Healthcare Operations</c:v>
                </c:pt>
                <c:pt idx="4">
                  <c:v>Business Operations (in the Office)</c:v>
                </c:pt>
                <c:pt idx="5">
                  <c:v>Process Development</c:v>
                </c:pt>
                <c:pt idx="6">
                  <c:v>Supplier Development and Procurement</c:v>
                </c:pt>
                <c:pt idx="7">
                  <c:v>Quality Focus</c:v>
                </c:pt>
                <c:pt idx="8">
                  <c:v>Cost</c:v>
                </c:pt>
                <c:pt idx="9">
                  <c:v>Delivery</c:v>
                </c:pt>
                <c:pt idx="10">
                  <c:v>Profitability</c:v>
                </c:pt>
              </c:strCache>
            </c:strRef>
          </c:cat>
          <c:val>
            <c:numRef>
              <c:f>Dashboard!$D$4:$D$14</c:f>
              <c:numCache>
                <c:formatCode>_(* #,##0_);_(* \(#,##0\);_(* "-"??_);_(@_)</c:formatCode>
                <c:ptCount val="11"/>
                <c:pt idx="0">
                  <c:v>80</c:v>
                </c:pt>
                <c:pt idx="1">
                  <c:v>80</c:v>
                </c:pt>
                <c:pt idx="2" formatCode="0">
                  <c:v>80</c:v>
                </c:pt>
                <c:pt idx="3" formatCode="0">
                  <c:v>80</c:v>
                </c:pt>
                <c:pt idx="4" formatCode="0">
                  <c:v>80</c:v>
                </c:pt>
                <c:pt idx="5">
                  <c:v>80</c:v>
                </c:pt>
                <c:pt idx="6">
                  <c:v>80</c:v>
                </c:pt>
                <c:pt idx="7">
                  <c:v>80</c:v>
                </c:pt>
                <c:pt idx="8">
                  <c:v>80</c:v>
                </c:pt>
                <c:pt idx="9">
                  <c:v>80</c:v>
                </c:pt>
                <c:pt idx="10">
                  <c:v>80</c:v>
                </c:pt>
              </c:numCache>
            </c:numRef>
          </c:val>
          <c:extLst>
            <c:ext xmlns:c16="http://schemas.microsoft.com/office/drawing/2014/chart" uri="{C3380CC4-5D6E-409C-BE32-E72D297353CC}">
              <c16:uniqueId val="{00000000-FCE0-4428-873E-77EE93FD36E4}"/>
            </c:ext>
          </c:extLst>
        </c:ser>
        <c:dLbls>
          <c:showLegendKey val="0"/>
          <c:showVal val="0"/>
          <c:showCatName val="0"/>
          <c:showSerName val="0"/>
          <c:showPercent val="0"/>
          <c:showBubbleSize val="0"/>
        </c:dLbls>
        <c:axId val="140941568"/>
        <c:axId val="140963840"/>
      </c:radarChart>
      <c:catAx>
        <c:axId val="140941568"/>
        <c:scaling>
          <c:orientation val="minMax"/>
        </c:scaling>
        <c:delete val="0"/>
        <c:axPos val="b"/>
        <c:numFmt formatCode="General" sourceLinked="0"/>
        <c:majorTickMark val="cross"/>
        <c:minorTickMark val="cross"/>
        <c:tickLblPos val="nextTo"/>
        <c:txPr>
          <a:bodyPr/>
          <a:lstStyle/>
          <a:p>
            <a:pPr lvl="0">
              <a:defRPr b="0" i="0"/>
            </a:pPr>
            <a:endParaRPr lang="en-US"/>
          </a:p>
        </c:txPr>
        <c:crossAx val="140963840"/>
        <c:crosses val="autoZero"/>
        <c:auto val="1"/>
        <c:lblAlgn val="ctr"/>
        <c:lblOffset val="100"/>
        <c:noMultiLvlLbl val="1"/>
      </c:catAx>
      <c:valAx>
        <c:axId val="140963840"/>
        <c:scaling>
          <c:orientation val="minMax"/>
        </c:scaling>
        <c:delete val="0"/>
        <c:axPos val="l"/>
        <c:majorGridlines>
          <c:spPr>
            <a:ln>
              <a:solidFill>
                <a:srgbClr val="B7B7B7"/>
              </a:solidFill>
            </a:ln>
          </c:spPr>
        </c:majorGridlines>
        <c:numFmt formatCode="_(* #,##0_);_(* \(#,##0\);_(* &quot;-&quot;??_);_(@_)" sourceLinked="1"/>
        <c:majorTickMark val="cross"/>
        <c:minorTickMark val="cross"/>
        <c:tickLblPos val="nextTo"/>
        <c:spPr>
          <a:ln w="47625">
            <a:noFill/>
          </a:ln>
        </c:spPr>
        <c:txPr>
          <a:bodyPr/>
          <a:lstStyle/>
          <a:p>
            <a:pPr lvl="0">
              <a:defRPr b="0" i="0"/>
            </a:pPr>
            <a:endParaRPr lang="en-US"/>
          </a:p>
        </c:txPr>
        <c:crossAx val="140941568"/>
        <c:crosses val="autoZero"/>
        <c:crossBetween val="between"/>
      </c:valAx>
      <c:spPr>
        <a:solidFill>
          <a:srgbClr val="FFFFFF"/>
        </a:solidFill>
      </c:spPr>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714375</xdr:colOff>
      <xdr:row>12</xdr:row>
      <xdr:rowOff>66675</xdr:rowOff>
    </xdr:from>
    <xdr:to>
      <xdr:col>6</xdr:col>
      <xdr:colOff>323850</xdr:colOff>
      <xdr:row>13</xdr:row>
      <xdr:rowOff>2152650</xdr:rowOff>
    </xdr:to>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71438</xdr:colOff>
      <xdr:row>423</xdr:row>
      <xdr:rowOff>35719</xdr:rowOff>
    </xdr:from>
    <xdr:to>
      <xdr:col>3</xdr:col>
      <xdr:colOff>678656</xdr:colOff>
      <xdr:row>429</xdr:row>
      <xdr:rowOff>83344</xdr:rowOff>
    </xdr:to>
    <xdr:sp macro="" textlink="">
      <xdr:nvSpPr>
        <xdr:cNvPr id="5" name="Shape 5">
          <a:extLst>
            <a:ext uri="{FF2B5EF4-FFF2-40B4-BE49-F238E27FC236}">
              <a16:creationId xmlns:a16="http://schemas.microsoft.com/office/drawing/2014/main" id="{00000000-0008-0000-0100-000005000000}"/>
            </a:ext>
          </a:extLst>
        </xdr:cNvPr>
        <xdr:cNvSpPr/>
      </xdr:nvSpPr>
      <xdr:spPr>
        <a:xfrm>
          <a:off x="71438" y="163103719"/>
          <a:ext cx="2226468" cy="1476375"/>
        </a:xfrm>
        <a:prstGeom prst="rect">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marR="0" lvl="0" indent="0">
            <a:lnSpc>
              <a:spcPct val="107000"/>
            </a:lnSpc>
            <a:spcBef>
              <a:spcPts val="0"/>
            </a:spcBef>
            <a:spcAft>
              <a:spcPts val="0"/>
            </a:spcAft>
            <a:buClr>
              <a:schemeClr val="lt1"/>
            </a:buClr>
            <a:buSzPts val="1400"/>
            <a:buFont typeface="Calibri"/>
            <a:buNone/>
          </a:pPr>
          <a:r>
            <a:rPr lang="en-US" sz="1400">
              <a:solidFill>
                <a:schemeClr val="lt1"/>
              </a:solidFill>
              <a:latin typeface="Calibri"/>
              <a:ea typeface="Calibri"/>
              <a:cs typeface="Calibri"/>
              <a:sym typeface="Calibri"/>
            </a:rPr>
            <a:t>Copyright © 2017 Association for Manufacturing Excellence</a:t>
          </a:r>
          <a:endParaRPr sz="1100"/>
        </a:p>
      </xdr:txBody>
    </xdr:sp>
    <xdr:clientData fLocksWithSheet="0"/>
  </xdr:twoCellAnchor>
  <xdr:twoCellAnchor>
    <xdr:from>
      <xdr:col>4</xdr:col>
      <xdr:colOff>5372100</xdr:colOff>
      <xdr:row>0</xdr:row>
      <xdr:rowOff>161925</xdr:rowOff>
    </xdr:from>
    <xdr:to>
      <xdr:col>4</xdr:col>
      <xdr:colOff>7419975</xdr:colOff>
      <xdr:row>0</xdr:row>
      <xdr:rowOff>695325</xdr:rowOff>
    </xdr:to>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0</xdr:row>
      <xdr:rowOff>95250</xdr:rowOff>
    </xdr:from>
    <xdr:to>
      <xdr:col>6</xdr:col>
      <xdr:colOff>485775</xdr:colOff>
      <xdr:row>0</xdr:row>
      <xdr:rowOff>723900</xdr:rowOff>
    </xdr:to>
    <xdr:sp macro="" textlink="">
      <xdr:nvSpPr>
        <xdr:cNvPr id="3" name="Shape 3">
          <a:extLst>
            <a:ext uri="{FF2B5EF4-FFF2-40B4-BE49-F238E27FC236}">
              <a16:creationId xmlns:a16="http://schemas.microsoft.com/office/drawing/2014/main" id="{00000000-0008-0000-0200-000003000000}"/>
            </a:ext>
          </a:extLst>
        </xdr:cNvPr>
        <xdr:cNvSpPr txBox="1"/>
      </xdr:nvSpPr>
      <xdr:spPr>
        <a:xfrm>
          <a:off x="4555425" y="3465675"/>
          <a:ext cx="1581150" cy="628650"/>
        </a:xfrm>
        <a:prstGeom prst="rect">
          <a:avLst/>
        </a:prstGeom>
        <a:solidFill>
          <a:schemeClr val="lt1"/>
        </a:solidFill>
        <a:ln>
          <a:noFill/>
        </a:ln>
      </xdr:spPr>
      <xdr:txBody>
        <a:bodyPr spcFirstLastPara="1" wrap="square" lIns="91425" tIns="45700" rIns="91425" bIns="45700" anchor="t" anchorCtr="0">
          <a:noAutofit/>
        </a:bodyPr>
        <a:lstStyle/>
        <a:p>
          <a:pPr marL="0" lvl="0" indent="0">
            <a:spcBef>
              <a:spcPts val="0"/>
            </a:spcBef>
            <a:spcAft>
              <a:spcPts val="0"/>
            </a:spcAft>
            <a:buClr>
              <a:srgbClr val="FF0000"/>
            </a:buClr>
            <a:buSzPts val="1100"/>
            <a:buFont typeface="Calibri"/>
            <a:buNone/>
          </a:pPr>
          <a:r>
            <a:rPr lang="en-US" sz="1100">
              <a:solidFill>
                <a:srgbClr val="FF0000"/>
              </a:solidFill>
              <a:latin typeface="Calibri"/>
              <a:ea typeface="Calibri"/>
              <a:cs typeface="Calibri"/>
              <a:sym typeface="Calibri"/>
            </a:rPr>
            <a:t>Do not enter data on this sheet; it will autopopulate</a:t>
          </a:r>
          <a:endParaRPr sz="1400"/>
        </a:p>
      </xdr:txBody>
    </xdr:sp>
    <xdr:clientData fLocksWithSheet="0"/>
  </xdr:twoCellAnchor>
  <xdr:twoCellAnchor>
    <xdr:from>
      <xdr:col>0</xdr:col>
      <xdr:colOff>-19050</xdr:colOff>
      <xdr:row>76</xdr:row>
      <xdr:rowOff>142875</xdr:rowOff>
    </xdr:from>
    <xdr:to>
      <xdr:col>2</xdr:col>
      <xdr:colOff>257175</xdr:colOff>
      <xdr:row>82</xdr:row>
      <xdr:rowOff>104775</xdr:rowOff>
    </xdr:to>
    <xdr:sp macro="" textlink="">
      <xdr:nvSpPr>
        <xdr:cNvPr id="4" name="Shape 4">
          <a:extLst>
            <a:ext uri="{FF2B5EF4-FFF2-40B4-BE49-F238E27FC236}">
              <a16:creationId xmlns:a16="http://schemas.microsoft.com/office/drawing/2014/main" id="{00000000-0008-0000-0200-000004000000}"/>
            </a:ext>
          </a:extLst>
        </xdr:cNvPr>
        <xdr:cNvSpPr/>
      </xdr:nvSpPr>
      <xdr:spPr>
        <a:xfrm>
          <a:off x="4136325" y="3241838"/>
          <a:ext cx="2419350" cy="1076325"/>
        </a:xfrm>
        <a:prstGeom prst="rect">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marR="0" lvl="0" indent="0">
            <a:lnSpc>
              <a:spcPct val="107000"/>
            </a:lnSpc>
            <a:spcBef>
              <a:spcPts val="0"/>
            </a:spcBef>
            <a:spcAft>
              <a:spcPts val="0"/>
            </a:spcAft>
            <a:buClr>
              <a:schemeClr val="lt1"/>
            </a:buClr>
            <a:buSzPts val="1400"/>
            <a:buFont typeface="Calibri"/>
            <a:buNone/>
          </a:pPr>
          <a:r>
            <a:rPr lang="en-US" sz="1400">
              <a:solidFill>
                <a:schemeClr val="lt1"/>
              </a:solidFill>
              <a:latin typeface="Calibri"/>
              <a:ea typeface="Calibri"/>
              <a:cs typeface="Calibri"/>
              <a:sym typeface="Calibri"/>
            </a:rPr>
            <a:t>Copyright © 2018 Association for Manufacturing Excellence</a:t>
          </a:r>
          <a:endParaRPr sz="1100"/>
        </a:p>
      </xdr:txBody>
    </xdr:sp>
    <xdr:clientData fLocksWithSheet="0"/>
  </xdr:twoCellAnchor>
  <xdr:twoCellAnchor>
    <xdr:from>
      <xdr:col>0</xdr:col>
      <xdr:colOff>114300</xdr:colOff>
      <xdr:row>0</xdr:row>
      <xdr:rowOff>95250</xdr:rowOff>
    </xdr:from>
    <xdr:to>
      <xdr:col>2</xdr:col>
      <xdr:colOff>438150</xdr:colOff>
      <xdr:row>0</xdr:row>
      <xdr:rowOff>676275</xdr:rowOff>
    </xdr:to>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57150</xdr:colOff>
      <xdr:row>1</xdr:row>
      <xdr:rowOff>152400</xdr:rowOff>
    </xdr:from>
    <xdr:to>
      <xdr:col>14</xdr:col>
      <xdr:colOff>638175</xdr:colOff>
      <xdr:row>14</xdr:row>
      <xdr:rowOff>381000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10</xdr:col>
      <xdr:colOff>447675</xdr:colOff>
      <xdr:row>5</xdr:row>
      <xdr:rowOff>533400</xdr:rowOff>
    </xdr:from>
    <xdr:to>
      <xdr:col>10</xdr:col>
      <xdr:colOff>638175</xdr:colOff>
      <xdr:row>6</xdr:row>
      <xdr:rowOff>38100</xdr:rowOff>
    </xdr:to>
    <xdr:sp macro="" textlink="">
      <xdr:nvSpPr>
        <xdr:cNvPr id="6" name="Shape 6">
          <a:extLst>
            <a:ext uri="{FF2B5EF4-FFF2-40B4-BE49-F238E27FC236}">
              <a16:creationId xmlns:a16="http://schemas.microsoft.com/office/drawing/2014/main" id="{00000000-0008-0000-0300-000006000000}"/>
            </a:ext>
          </a:extLst>
        </xdr:cNvPr>
        <xdr:cNvSpPr/>
      </xdr:nvSpPr>
      <xdr:spPr>
        <a:xfrm>
          <a:off x="5250750" y="3660938"/>
          <a:ext cx="190500" cy="23812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11</xdr:col>
      <xdr:colOff>114300</xdr:colOff>
      <xdr:row>6</xdr:row>
      <xdr:rowOff>514350</xdr:rowOff>
    </xdr:from>
    <xdr:to>
      <xdr:col>11</xdr:col>
      <xdr:colOff>304800</xdr:colOff>
      <xdr:row>7</xdr:row>
      <xdr:rowOff>209550</xdr:rowOff>
    </xdr:to>
    <xdr:sp macro="" textlink="">
      <xdr:nvSpPr>
        <xdr:cNvPr id="3" name="Shape 6">
          <a:extLst>
            <a:ext uri="{FF2B5EF4-FFF2-40B4-BE49-F238E27FC236}">
              <a16:creationId xmlns:a16="http://schemas.microsoft.com/office/drawing/2014/main" id="{00000000-0008-0000-0300-000003000000}"/>
            </a:ext>
          </a:extLst>
        </xdr:cNvPr>
        <xdr:cNvSpPr/>
      </xdr:nvSpPr>
      <xdr:spPr>
        <a:xfrm>
          <a:off x="5250750" y="3660938"/>
          <a:ext cx="190500" cy="23812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11</xdr:col>
      <xdr:colOff>342900</xdr:colOff>
      <xdr:row>8</xdr:row>
      <xdr:rowOff>276225</xdr:rowOff>
    </xdr:from>
    <xdr:to>
      <xdr:col>11</xdr:col>
      <xdr:colOff>533400</xdr:colOff>
      <xdr:row>8</xdr:row>
      <xdr:rowOff>504825</xdr:rowOff>
    </xdr:to>
    <xdr:sp macro="" textlink="">
      <xdr:nvSpPr>
        <xdr:cNvPr id="7" name="Shape 7">
          <a:extLst>
            <a:ext uri="{FF2B5EF4-FFF2-40B4-BE49-F238E27FC236}">
              <a16:creationId xmlns:a16="http://schemas.microsoft.com/office/drawing/2014/main" id="{00000000-0008-0000-0300-000007000000}"/>
            </a:ext>
          </a:extLst>
        </xdr:cNvPr>
        <xdr:cNvSpPr/>
      </xdr:nvSpPr>
      <xdr:spPr>
        <a:xfrm>
          <a:off x="5250750" y="3665700"/>
          <a:ext cx="190500" cy="228600"/>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10</xdr:col>
      <xdr:colOff>609600</xdr:colOff>
      <xdr:row>9</xdr:row>
      <xdr:rowOff>342900</xdr:rowOff>
    </xdr:from>
    <xdr:to>
      <xdr:col>10</xdr:col>
      <xdr:colOff>800100</xdr:colOff>
      <xdr:row>9</xdr:row>
      <xdr:rowOff>571500</xdr:rowOff>
    </xdr:to>
    <xdr:sp macro="" textlink="">
      <xdr:nvSpPr>
        <xdr:cNvPr id="4" name="Shape 7">
          <a:extLst>
            <a:ext uri="{FF2B5EF4-FFF2-40B4-BE49-F238E27FC236}">
              <a16:creationId xmlns:a16="http://schemas.microsoft.com/office/drawing/2014/main" id="{00000000-0008-0000-0300-000004000000}"/>
            </a:ext>
          </a:extLst>
        </xdr:cNvPr>
        <xdr:cNvSpPr/>
      </xdr:nvSpPr>
      <xdr:spPr>
        <a:xfrm>
          <a:off x="5250750" y="3665700"/>
          <a:ext cx="190500" cy="228600"/>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10</xdr:col>
      <xdr:colOff>0</xdr:colOff>
      <xdr:row>10</xdr:row>
      <xdr:rowOff>161925</xdr:rowOff>
    </xdr:from>
    <xdr:to>
      <xdr:col>10</xdr:col>
      <xdr:colOff>200025</xdr:colOff>
      <xdr:row>11</xdr:row>
      <xdr:rowOff>161925</xdr:rowOff>
    </xdr:to>
    <xdr:sp macro="" textlink="">
      <xdr:nvSpPr>
        <xdr:cNvPr id="8" name="Shape 8">
          <a:extLst>
            <a:ext uri="{FF2B5EF4-FFF2-40B4-BE49-F238E27FC236}">
              <a16:creationId xmlns:a16="http://schemas.microsoft.com/office/drawing/2014/main" id="{00000000-0008-0000-0300-000008000000}"/>
            </a:ext>
          </a:extLst>
        </xdr:cNvPr>
        <xdr:cNvSpPr/>
      </xdr:nvSpPr>
      <xdr:spPr>
        <a:xfrm>
          <a:off x="5245988" y="3679988"/>
          <a:ext cx="200025" cy="20002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8</xdr:col>
      <xdr:colOff>781050</xdr:colOff>
      <xdr:row>10</xdr:row>
      <xdr:rowOff>209550</xdr:rowOff>
    </xdr:from>
    <xdr:to>
      <xdr:col>9</xdr:col>
      <xdr:colOff>152400</xdr:colOff>
      <xdr:row>11</xdr:row>
      <xdr:rowOff>161925</xdr:rowOff>
    </xdr:to>
    <xdr:sp macro="" textlink="">
      <xdr:nvSpPr>
        <xdr:cNvPr id="9" name="Shape 9">
          <a:extLst>
            <a:ext uri="{FF2B5EF4-FFF2-40B4-BE49-F238E27FC236}">
              <a16:creationId xmlns:a16="http://schemas.microsoft.com/office/drawing/2014/main" id="{00000000-0008-0000-0300-000009000000}"/>
            </a:ext>
          </a:extLst>
        </xdr:cNvPr>
        <xdr:cNvSpPr/>
      </xdr:nvSpPr>
      <xdr:spPr>
        <a:xfrm>
          <a:off x="5193600" y="3708563"/>
          <a:ext cx="304800" cy="14287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8</xdr:col>
      <xdr:colOff>66675</xdr:colOff>
      <xdr:row>9</xdr:row>
      <xdr:rowOff>400050</xdr:rowOff>
    </xdr:from>
    <xdr:to>
      <xdr:col>8</xdr:col>
      <xdr:colOff>257175</xdr:colOff>
      <xdr:row>10</xdr:row>
      <xdr:rowOff>0</xdr:rowOff>
    </xdr:to>
    <xdr:sp macro="" textlink="">
      <xdr:nvSpPr>
        <xdr:cNvPr id="5" name="Shape 6">
          <a:extLst>
            <a:ext uri="{FF2B5EF4-FFF2-40B4-BE49-F238E27FC236}">
              <a16:creationId xmlns:a16="http://schemas.microsoft.com/office/drawing/2014/main" id="{00000000-0008-0000-0300-000005000000}"/>
            </a:ext>
          </a:extLst>
        </xdr:cNvPr>
        <xdr:cNvSpPr/>
      </xdr:nvSpPr>
      <xdr:spPr>
        <a:xfrm>
          <a:off x="5250750" y="3660938"/>
          <a:ext cx="190500" cy="23812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7</xdr:col>
      <xdr:colOff>628650</xdr:colOff>
      <xdr:row>8</xdr:row>
      <xdr:rowOff>257175</xdr:rowOff>
    </xdr:from>
    <xdr:to>
      <xdr:col>7</xdr:col>
      <xdr:colOff>819150</xdr:colOff>
      <xdr:row>8</xdr:row>
      <xdr:rowOff>485775</xdr:rowOff>
    </xdr:to>
    <xdr:sp macro="" textlink="">
      <xdr:nvSpPr>
        <xdr:cNvPr id="10" name="Shape 7">
          <a:extLst>
            <a:ext uri="{FF2B5EF4-FFF2-40B4-BE49-F238E27FC236}">
              <a16:creationId xmlns:a16="http://schemas.microsoft.com/office/drawing/2014/main" id="{00000000-0008-0000-0300-00000A000000}"/>
            </a:ext>
          </a:extLst>
        </xdr:cNvPr>
        <xdr:cNvSpPr/>
      </xdr:nvSpPr>
      <xdr:spPr>
        <a:xfrm>
          <a:off x="5250750" y="3665700"/>
          <a:ext cx="190500" cy="228600"/>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7</xdr:col>
      <xdr:colOff>695325</xdr:colOff>
      <xdr:row>7</xdr:row>
      <xdr:rowOff>9525</xdr:rowOff>
    </xdr:from>
    <xdr:to>
      <xdr:col>8</xdr:col>
      <xdr:colOff>66675</xdr:colOff>
      <xdr:row>7</xdr:row>
      <xdr:rowOff>238125</xdr:rowOff>
    </xdr:to>
    <xdr:sp macro="" textlink="">
      <xdr:nvSpPr>
        <xdr:cNvPr id="11" name="Shape 10">
          <a:extLst>
            <a:ext uri="{FF2B5EF4-FFF2-40B4-BE49-F238E27FC236}">
              <a16:creationId xmlns:a16="http://schemas.microsoft.com/office/drawing/2014/main" id="{00000000-0008-0000-0300-00000B000000}"/>
            </a:ext>
          </a:extLst>
        </xdr:cNvPr>
        <xdr:cNvSpPr/>
      </xdr:nvSpPr>
      <xdr:spPr>
        <a:xfrm>
          <a:off x="5193600" y="3665700"/>
          <a:ext cx="304800" cy="228600"/>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8</xdr:col>
      <xdr:colOff>419100</xdr:colOff>
      <xdr:row>5</xdr:row>
      <xdr:rowOff>685800</xdr:rowOff>
    </xdr:from>
    <xdr:to>
      <xdr:col>8</xdr:col>
      <xdr:colOff>609600</xdr:colOff>
      <xdr:row>6</xdr:row>
      <xdr:rowOff>190500</xdr:rowOff>
    </xdr:to>
    <xdr:sp macro="" textlink="">
      <xdr:nvSpPr>
        <xdr:cNvPr id="12" name="Shape 6">
          <a:extLst>
            <a:ext uri="{FF2B5EF4-FFF2-40B4-BE49-F238E27FC236}">
              <a16:creationId xmlns:a16="http://schemas.microsoft.com/office/drawing/2014/main" id="{00000000-0008-0000-0300-00000C000000}"/>
            </a:ext>
          </a:extLst>
        </xdr:cNvPr>
        <xdr:cNvSpPr/>
      </xdr:nvSpPr>
      <xdr:spPr>
        <a:xfrm>
          <a:off x="5250750" y="3660938"/>
          <a:ext cx="190500" cy="238125"/>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13</xdr:col>
      <xdr:colOff>114300</xdr:colOff>
      <xdr:row>4</xdr:row>
      <xdr:rowOff>47625</xdr:rowOff>
    </xdr:from>
    <xdr:to>
      <xdr:col>13</xdr:col>
      <xdr:colOff>304800</xdr:colOff>
      <xdr:row>4</xdr:row>
      <xdr:rowOff>276225</xdr:rowOff>
    </xdr:to>
    <xdr:sp macro="" textlink="">
      <xdr:nvSpPr>
        <xdr:cNvPr id="13" name="Shape 7">
          <a:extLst>
            <a:ext uri="{FF2B5EF4-FFF2-40B4-BE49-F238E27FC236}">
              <a16:creationId xmlns:a16="http://schemas.microsoft.com/office/drawing/2014/main" id="{00000000-0008-0000-0300-00000D000000}"/>
            </a:ext>
          </a:extLst>
        </xdr:cNvPr>
        <xdr:cNvSpPr/>
      </xdr:nvSpPr>
      <xdr:spPr>
        <a:xfrm>
          <a:off x="5250750" y="3665700"/>
          <a:ext cx="190500" cy="228600"/>
        </a:xfrm>
        <a:prstGeom prst="star4">
          <a:avLst>
            <a:gd name="adj" fmla="val 12500"/>
          </a:avLst>
        </a:prstGeom>
        <a:solidFill>
          <a:srgbClr val="E36C09"/>
        </a:solidFill>
        <a:ln w="9525" cap="flat" cmpd="sng">
          <a:solidFill>
            <a:srgbClr val="4A7DBA"/>
          </a:solidFill>
          <a:prstDash val="solid"/>
          <a:round/>
          <a:headEnd type="none" w="sm" len="sm"/>
          <a:tailEnd type="none" w="sm" len="sm"/>
        </a:ln>
      </xdr:spPr>
      <xdr:txBody>
        <a:bodyPr spcFirstLastPara="1" wrap="square" lIns="91425" tIns="45700" rIns="91425" bIns="45700" anchor="t" anchorCtr="0">
          <a:noAutofit/>
        </a:bodyPr>
        <a:lstStyle/>
        <a:p>
          <a:pPr marL="0" lvl="0" indent="0">
            <a:spcBef>
              <a:spcPts val="0"/>
            </a:spcBef>
            <a:spcAft>
              <a:spcPts val="0"/>
            </a:spcAft>
            <a:buSzPts val="1100"/>
            <a:buFont typeface="Arial"/>
            <a:buNone/>
          </a:pPr>
          <a:endParaRPr sz="1100"/>
        </a:p>
      </xdr:txBody>
    </xdr:sp>
    <xdr:clientData fLocksWithSheet="0"/>
  </xdr:twoCellAnchor>
  <xdr:twoCellAnchor>
    <xdr:from>
      <xdr:col>13</xdr:col>
      <xdr:colOff>257175</xdr:colOff>
      <xdr:row>4</xdr:row>
      <xdr:rowOff>28575</xdr:rowOff>
    </xdr:from>
    <xdr:to>
      <xdr:col>15</xdr:col>
      <xdr:colOff>19050</xdr:colOff>
      <xdr:row>4</xdr:row>
      <xdr:rowOff>561975</xdr:rowOff>
    </xdr:to>
    <xdr:sp macro="" textlink="">
      <xdr:nvSpPr>
        <xdr:cNvPr id="14" name="Shape 11">
          <a:extLst>
            <a:ext uri="{FF2B5EF4-FFF2-40B4-BE49-F238E27FC236}">
              <a16:creationId xmlns:a16="http://schemas.microsoft.com/office/drawing/2014/main" id="{00000000-0008-0000-0300-00000E000000}"/>
            </a:ext>
          </a:extLst>
        </xdr:cNvPr>
        <xdr:cNvSpPr txBox="1"/>
      </xdr:nvSpPr>
      <xdr:spPr>
        <a:xfrm>
          <a:off x="4526850" y="3513300"/>
          <a:ext cx="1638300" cy="533400"/>
        </a:xfrm>
        <a:prstGeom prst="rect">
          <a:avLst/>
        </a:prstGeom>
        <a:noFill/>
        <a:ln>
          <a:noFill/>
        </a:ln>
      </xdr:spPr>
      <xdr:txBody>
        <a:bodyPr spcFirstLastPara="1" wrap="square" lIns="91425" tIns="45700" rIns="91425" bIns="45700" anchor="t" anchorCtr="0">
          <a:noAutofit/>
        </a:bodyPr>
        <a:lstStyle/>
        <a:p>
          <a:pPr marL="0" lvl="0" indent="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Average Award Recipient Points</a:t>
          </a:r>
          <a:endParaRPr sz="1100"/>
        </a:p>
      </xdr:txBody>
    </xdr:sp>
    <xdr:clientData fLocksWithSheet="0"/>
  </xdr:twoCellAnchor>
  <xdr:twoCellAnchor>
    <xdr:from>
      <xdr:col>13</xdr:col>
      <xdr:colOff>266700</xdr:colOff>
      <xdr:row>4</xdr:row>
      <xdr:rowOff>428625</xdr:rowOff>
    </xdr:from>
    <xdr:to>
      <xdr:col>15</xdr:col>
      <xdr:colOff>28575</xdr:colOff>
      <xdr:row>5</xdr:row>
      <xdr:rowOff>247650</xdr:rowOff>
    </xdr:to>
    <xdr:sp macro="" textlink="">
      <xdr:nvSpPr>
        <xdr:cNvPr id="15" name="Shape 12">
          <a:extLst>
            <a:ext uri="{FF2B5EF4-FFF2-40B4-BE49-F238E27FC236}">
              <a16:creationId xmlns:a16="http://schemas.microsoft.com/office/drawing/2014/main" id="{00000000-0008-0000-0300-00000F000000}"/>
            </a:ext>
          </a:extLst>
        </xdr:cNvPr>
        <xdr:cNvSpPr txBox="1"/>
      </xdr:nvSpPr>
      <xdr:spPr>
        <a:xfrm>
          <a:off x="4526850" y="3508538"/>
          <a:ext cx="1638300" cy="542925"/>
        </a:xfrm>
        <a:prstGeom prst="rect">
          <a:avLst/>
        </a:prstGeom>
        <a:noFill/>
        <a:ln>
          <a:noFill/>
        </a:ln>
      </xdr:spPr>
      <xdr:txBody>
        <a:bodyPr spcFirstLastPara="1" wrap="square" lIns="91425" tIns="45700" rIns="91425" bIns="45700" anchor="t" anchorCtr="0">
          <a:noAutofit/>
        </a:bodyPr>
        <a:lstStyle/>
        <a:p>
          <a:pPr marL="0" lvl="0" indent="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Your Company's</a:t>
          </a:r>
          <a:endParaRPr sz="1400"/>
        </a:p>
        <a:p>
          <a:pPr marL="0" lvl="0" indent="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Points</a:t>
          </a:r>
          <a:endParaRPr sz="1400"/>
        </a:p>
      </xdr:txBody>
    </xdr:sp>
    <xdr:clientData fLocksWithSheet="0"/>
  </xdr:twoCellAnchor>
  <xdr:twoCellAnchor>
    <xdr:from>
      <xdr:col>0</xdr:col>
      <xdr:colOff>-19050</xdr:colOff>
      <xdr:row>16</xdr:row>
      <xdr:rowOff>104775</xdr:rowOff>
    </xdr:from>
    <xdr:to>
      <xdr:col>2</xdr:col>
      <xdr:colOff>219075</xdr:colOff>
      <xdr:row>22</xdr:row>
      <xdr:rowOff>9525</xdr:rowOff>
    </xdr:to>
    <xdr:sp macro="" textlink="">
      <xdr:nvSpPr>
        <xdr:cNvPr id="16" name="Shape 13">
          <a:extLst>
            <a:ext uri="{FF2B5EF4-FFF2-40B4-BE49-F238E27FC236}">
              <a16:creationId xmlns:a16="http://schemas.microsoft.com/office/drawing/2014/main" id="{00000000-0008-0000-0300-000010000000}"/>
            </a:ext>
          </a:extLst>
        </xdr:cNvPr>
        <xdr:cNvSpPr/>
      </xdr:nvSpPr>
      <xdr:spPr>
        <a:xfrm>
          <a:off x="4136325" y="3246600"/>
          <a:ext cx="2419350" cy="1066800"/>
        </a:xfrm>
        <a:prstGeom prst="rect">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marR="0" lvl="0" indent="0">
            <a:lnSpc>
              <a:spcPct val="107000"/>
            </a:lnSpc>
            <a:spcBef>
              <a:spcPts val="0"/>
            </a:spcBef>
            <a:spcAft>
              <a:spcPts val="0"/>
            </a:spcAft>
            <a:buClr>
              <a:schemeClr val="lt1"/>
            </a:buClr>
            <a:buSzPts val="1400"/>
            <a:buFont typeface="Calibri"/>
            <a:buNone/>
          </a:pPr>
          <a:r>
            <a:rPr lang="en-US" sz="1400">
              <a:solidFill>
                <a:schemeClr val="lt1"/>
              </a:solidFill>
              <a:latin typeface="Calibri"/>
              <a:ea typeface="Calibri"/>
              <a:cs typeface="Calibri"/>
              <a:sym typeface="Calibri"/>
            </a:rPr>
            <a:t>Copyright © 2018 Association for Manufacturing Excellence</a:t>
          </a:r>
          <a:endParaRPr sz="1100"/>
        </a:p>
      </xdr:txBody>
    </xdr:sp>
    <xdr:clientData fLocksWithSheet="0"/>
  </xdr:twoCellAnchor>
  <xdr:twoCellAnchor>
    <xdr:from>
      <xdr:col>11</xdr:col>
      <xdr:colOff>685800</xdr:colOff>
      <xdr:row>2</xdr:row>
      <xdr:rowOff>161925</xdr:rowOff>
    </xdr:from>
    <xdr:to>
      <xdr:col>14</xdr:col>
      <xdr:colOff>419100</xdr:colOff>
      <xdr:row>2</xdr:row>
      <xdr:rowOff>742950</xdr:rowOff>
    </xdr:to>
    <xdr:pic>
      <xdr:nvPicPr>
        <xdr:cNvPr id="17" name="image2.png">
          <a:extLst>
            <a:ext uri="{FF2B5EF4-FFF2-40B4-BE49-F238E27FC236}">
              <a16:creationId xmlns:a16="http://schemas.microsoft.com/office/drawing/2014/main" id="{00000000-0008-0000-0300-000011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twoCellAnchor>
  <xdr:twoCellAnchor>
    <xdr:from>
      <xdr:col>0</xdr:col>
      <xdr:colOff>76200</xdr:colOff>
      <xdr:row>0</xdr:row>
      <xdr:rowOff>85725</xdr:rowOff>
    </xdr:from>
    <xdr:to>
      <xdr:col>4</xdr:col>
      <xdr:colOff>647700</xdr:colOff>
      <xdr:row>0</xdr:row>
      <xdr:rowOff>1095375</xdr:rowOff>
    </xdr:to>
    <xdr:pic>
      <xdr:nvPicPr>
        <xdr:cNvPr id="18" name="image2.png">
          <a:extLst>
            <a:ext uri="{FF2B5EF4-FFF2-40B4-BE49-F238E27FC236}">
              <a16:creationId xmlns:a16="http://schemas.microsoft.com/office/drawing/2014/main" id="{00000000-0008-0000-0300-00001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72390</xdr:colOff>
      <xdr:row>33</xdr:row>
      <xdr:rowOff>194310</xdr:rowOff>
    </xdr:from>
    <xdr:to>
      <xdr:col>0</xdr:col>
      <xdr:colOff>2272665</xdr:colOff>
      <xdr:row>39</xdr:row>
      <xdr:rowOff>91440</xdr:rowOff>
    </xdr:to>
    <xdr:sp macro="" textlink="">
      <xdr:nvSpPr>
        <xdr:cNvPr id="14" name="Shape 14">
          <a:extLst>
            <a:ext uri="{FF2B5EF4-FFF2-40B4-BE49-F238E27FC236}">
              <a16:creationId xmlns:a16="http://schemas.microsoft.com/office/drawing/2014/main" id="{00000000-0008-0000-0400-00000E000000}"/>
            </a:ext>
          </a:extLst>
        </xdr:cNvPr>
        <xdr:cNvSpPr/>
      </xdr:nvSpPr>
      <xdr:spPr>
        <a:xfrm>
          <a:off x="72390" y="8614410"/>
          <a:ext cx="2200275" cy="1047750"/>
        </a:xfrm>
        <a:prstGeom prst="rect">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marR="0" lvl="0" indent="0">
            <a:lnSpc>
              <a:spcPct val="107000"/>
            </a:lnSpc>
            <a:spcBef>
              <a:spcPts val="0"/>
            </a:spcBef>
            <a:spcAft>
              <a:spcPts val="0"/>
            </a:spcAft>
            <a:buClr>
              <a:schemeClr val="lt1"/>
            </a:buClr>
            <a:buSzPts val="1400"/>
            <a:buFont typeface="Calibri"/>
            <a:buNone/>
          </a:pPr>
          <a:r>
            <a:rPr lang="en-US" sz="1400">
              <a:solidFill>
                <a:schemeClr val="lt1"/>
              </a:solidFill>
              <a:latin typeface="Calibri"/>
              <a:ea typeface="Calibri"/>
              <a:cs typeface="Calibri"/>
              <a:sym typeface="Calibri"/>
            </a:rPr>
            <a:t>Copyright © 2018 Association for Manufacturing Excellence</a:t>
          </a:r>
          <a:endParaRPr sz="1100"/>
        </a:p>
      </xdr:txBody>
    </xdr:sp>
    <xdr:clientData fLocksWithSheet="0"/>
  </xdr:twoCellAnchor>
  <xdr:twoCellAnchor>
    <xdr:from>
      <xdr:col>0</xdr:col>
      <xdr:colOff>0</xdr:colOff>
      <xdr:row>0</xdr:row>
      <xdr:rowOff>57150</xdr:rowOff>
    </xdr:from>
    <xdr:to>
      <xdr:col>0</xdr:col>
      <xdr:colOff>2247900</xdr:colOff>
      <xdr:row>1</xdr:row>
      <xdr:rowOff>447675</xdr:rowOff>
    </xdr:to>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200025</xdr:colOff>
      <xdr:row>0</xdr:row>
      <xdr:rowOff>866775</xdr:rowOff>
    </xdr:to>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twoCellAnchor>
    <xdr:from>
      <xdr:col>0</xdr:col>
      <xdr:colOff>0</xdr:colOff>
      <xdr:row>426</xdr:row>
      <xdr:rowOff>0</xdr:rowOff>
    </xdr:from>
    <xdr:to>
      <xdr:col>3</xdr:col>
      <xdr:colOff>190500</xdr:colOff>
      <xdr:row>431</xdr:row>
      <xdr:rowOff>114300</xdr:rowOff>
    </xdr:to>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1390650</xdr:colOff>
      <xdr:row>0</xdr:row>
      <xdr:rowOff>304800</xdr:rowOff>
    </xdr:from>
    <xdr:to>
      <xdr:col>0</xdr:col>
      <xdr:colOff>3638550</xdr:colOff>
      <xdr:row>3</xdr:row>
      <xdr:rowOff>28575</xdr:rowOff>
    </xdr:to>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twoCellAnchor>
    <xdr:from>
      <xdr:col>0</xdr:col>
      <xdr:colOff>1390650</xdr:colOff>
      <xdr:row>0</xdr:row>
      <xdr:rowOff>304800</xdr:rowOff>
    </xdr:from>
    <xdr:to>
      <xdr:col>0</xdr:col>
      <xdr:colOff>3638550</xdr:colOff>
      <xdr:row>3</xdr:row>
      <xdr:rowOff>28575</xdr:rowOff>
    </xdr:to>
    <xdr:pic>
      <xdr:nvPicPr>
        <xdr:cNvPr id="3" name="image2.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me.org/" TargetMode="External"/><Relationship Id="rId2" Type="http://schemas.openxmlformats.org/officeDocument/2006/relationships/hyperlink" Target="http://www.ame.org/excellence-awards." TargetMode="External"/><Relationship Id="rId1" Type="http://schemas.openxmlformats.org/officeDocument/2006/relationships/hyperlink" Target="http://www.ame.org/excellence-award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youtu.be/9s5B3FXrcn8" TargetMode="External"/><Relationship Id="rId13" Type="http://schemas.openxmlformats.org/officeDocument/2006/relationships/hyperlink" Target="https://youtu.be/xSe1A-ZJio4" TargetMode="External"/><Relationship Id="rId18" Type="http://schemas.openxmlformats.org/officeDocument/2006/relationships/hyperlink" Target="https://youtu.be/eAyyrlcIu54?list=PLjkqCNs4h_W1LPnY8RIgwD5b9_XkXp-1f" TargetMode="External"/><Relationship Id="rId3" Type="http://schemas.openxmlformats.org/officeDocument/2006/relationships/hyperlink" Target="https://youtu.be/oi1o7xmEdwQ" TargetMode="External"/><Relationship Id="rId21" Type="http://schemas.openxmlformats.org/officeDocument/2006/relationships/printerSettings" Target="../printerSettings/printerSettings1.bin"/><Relationship Id="rId7" Type="http://schemas.openxmlformats.org/officeDocument/2006/relationships/hyperlink" Target="https://youtu.be/y5QeYhTLLno" TargetMode="External"/><Relationship Id="rId12" Type="http://schemas.openxmlformats.org/officeDocument/2006/relationships/hyperlink" Target="https://youtu.be/aFsnQwEiRk0" TargetMode="External"/><Relationship Id="rId17" Type="http://schemas.openxmlformats.org/officeDocument/2006/relationships/hyperlink" Target="https://youtu.be/Yr1x7hBhL28" TargetMode="External"/><Relationship Id="rId2" Type="http://schemas.openxmlformats.org/officeDocument/2006/relationships/hyperlink" Target="https://youtu.be/qDghuxaGf9o" TargetMode="External"/><Relationship Id="rId16" Type="http://schemas.openxmlformats.org/officeDocument/2006/relationships/hyperlink" Target="https://youtu.be/Yk_cyXP_6j0" TargetMode="External"/><Relationship Id="rId20" Type="http://schemas.openxmlformats.org/officeDocument/2006/relationships/hyperlink" Target="https://youtu.be/iZcZV2wbAiQ" TargetMode="External"/><Relationship Id="rId1" Type="http://schemas.openxmlformats.org/officeDocument/2006/relationships/hyperlink" Target="https://youtu.be/FP4kCXddS7c?list=PLjkqCNs4h_W1LPnY8RIgwD5b9_XkXp-1f" TargetMode="External"/><Relationship Id="rId6" Type="http://schemas.openxmlformats.org/officeDocument/2006/relationships/hyperlink" Target="https://youtu.be/XaCU-uyc1Yc" TargetMode="External"/><Relationship Id="rId11" Type="http://schemas.openxmlformats.org/officeDocument/2006/relationships/hyperlink" Target="https://www.youtube.com/playlist?list=PLjkqCNs4h_W1LPnY8RIgwD5b9_XkXp-1f" TargetMode="External"/><Relationship Id="rId5" Type="http://schemas.openxmlformats.org/officeDocument/2006/relationships/hyperlink" Target="https://youtu.be/ghAEdCJ8Jt8" TargetMode="External"/><Relationship Id="rId15" Type="http://schemas.openxmlformats.org/officeDocument/2006/relationships/hyperlink" Target="https://youtu.be/hiodPA9Z1fw" TargetMode="External"/><Relationship Id="rId10" Type="http://schemas.openxmlformats.org/officeDocument/2006/relationships/hyperlink" Target="https://youtu.be/rDT9bQ0u48k" TargetMode="External"/><Relationship Id="rId19" Type="http://schemas.openxmlformats.org/officeDocument/2006/relationships/hyperlink" Target="https://youtu.be/aE722Cz3hTc" TargetMode="External"/><Relationship Id="rId4" Type="http://schemas.openxmlformats.org/officeDocument/2006/relationships/hyperlink" Target="https://youtu.be/BTO1uofhA2o" TargetMode="External"/><Relationship Id="rId9" Type="http://schemas.openxmlformats.org/officeDocument/2006/relationships/hyperlink" Target="https://youtu.be/gBNc8tXYvoc" TargetMode="External"/><Relationship Id="rId14" Type="http://schemas.openxmlformats.org/officeDocument/2006/relationships/hyperlink" Target="https://youtu.be/dhKQyYUN8aI"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opLeftCell="A22" workbookViewId="0">
      <selection sqref="A1:G1"/>
    </sheetView>
  </sheetViews>
  <sheetFormatPr defaultColWidth="11.19921875" defaultRowHeight="15" customHeight="1" x14ac:dyDescent="0.3"/>
  <cols>
    <col min="1" max="11" width="10.69921875" customWidth="1"/>
  </cols>
  <sheetData>
    <row r="1" spans="1:11" ht="42" customHeight="1" x14ac:dyDescent="0.45">
      <c r="A1" s="219" t="s">
        <v>0</v>
      </c>
      <c r="B1" s="220"/>
      <c r="C1" s="220"/>
      <c r="D1" s="220"/>
      <c r="E1" s="220"/>
      <c r="F1" s="220"/>
      <c r="G1" s="221"/>
      <c r="H1" s="1"/>
      <c r="I1" s="1"/>
      <c r="J1" s="1"/>
      <c r="K1" s="1"/>
    </row>
    <row r="2" spans="1:11" ht="195" customHeight="1" x14ac:dyDescent="0.3">
      <c r="A2" s="222" t="s">
        <v>3</v>
      </c>
      <c r="B2" s="220"/>
      <c r="C2" s="220"/>
      <c r="D2" s="220"/>
      <c r="E2" s="220"/>
      <c r="F2" s="220"/>
      <c r="G2" s="221"/>
      <c r="H2" s="1"/>
      <c r="I2" s="1"/>
      <c r="J2" s="1"/>
      <c r="K2" s="1"/>
    </row>
    <row r="3" spans="1:11" ht="18" customHeight="1" x14ac:dyDescent="0.3">
      <c r="A3" s="224" t="s">
        <v>5</v>
      </c>
      <c r="B3" s="225"/>
      <c r="C3" s="225"/>
      <c r="D3" s="225"/>
      <c r="E3" s="225"/>
      <c r="F3" s="225"/>
      <c r="G3" s="225"/>
      <c r="H3" s="1"/>
      <c r="I3" s="1"/>
      <c r="J3" s="1"/>
      <c r="K3" s="1"/>
    </row>
    <row r="4" spans="1:11" ht="45.75" customHeight="1" x14ac:dyDescent="0.4">
      <c r="A4" s="223" t="s">
        <v>6</v>
      </c>
      <c r="B4" s="220"/>
      <c r="C4" s="220"/>
      <c r="D4" s="220"/>
      <c r="E4" s="220"/>
      <c r="F4" s="220"/>
      <c r="G4" s="221"/>
      <c r="H4" s="1"/>
      <c r="I4" s="1"/>
      <c r="J4" s="1"/>
      <c r="K4" s="1"/>
    </row>
    <row r="5" spans="1:11" ht="243.75" customHeight="1" x14ac:dyDescent="0.35">
      <c r="A5" s="226" t="s">
        <v>8</v>
      </c>
      <c r="B5" s="220"/>
      <c r="C5" s="220"/>
      <c r="D5" s="220"/>
      <c r="E5" s="220"/>
      <c r="F5" s="220"/>
      <c r="G5" s="221"/>
      <c r="H5" s="1"/>
      <c r="I5" s="1"/>
      <c r="J5" s="1"/>
      <c r="K5" s="1"/>
    </row>
    <row r="6" spans="1:11" ht="66" customHeight="1" x14ac:dyDescent="0.35">
      <c r="A6" s="226" t="s">
        <v>12</v>
      </c>
      <c r="B6" s="220"/>
      <c r="C6" s="220"/>
      <c r="D6" s="220"/>
      <c r="E6" s="220"/>
      <c r="F6" s="220"/>
      <c r="G6" s="221"/>
      <c r="H6" s="1"/>
      <c r="I6" s="1"/>
      <c r="J6" s="1"/>
      <c r="K6" s="1"/>
    </row>
    <row r="7" spans="1:11" ht="129" customHeight="1" x14ac:dyDescent="0.3">
      <c r="A7" s="222" t="s">
        <v>16</v>
      </c>
      <c r="B7" s="220"/>
      <c r="C7" s="220"/>
      <c r="D7" s="220"/>
      <c r="E7" s="220"/>
      <c r="F7" s="220"/>
      <c r="G7" s="221"/>
      <c r="H7" s="1"/>
      <c r="I7" s="1"/>
      <c r="J7" s="1"/>
      <c r="K7" s="1"/>
    </row>
    <row r="8" spans="1:11" ht="15.75" customHeight="1" x14ac:dyDescent="0.4">
      <c r="A8" s="223" t="s">
        <v>18</v>
      </c>
      <c r="B8" s="220"/>
      <c r="C8" s="220"/>
      <c r="D8" s="220"/>
      <c r="E8" s="220"/>
      <c r="F8" s="220"/>
      <c r="G8" s="221"/>
      <c r="H8" s="1"/>
      <c r="I8" s="1"/>
      <c r="J8" s="1"/>
      <c r="K8" s="1"/>
    </row>
    <row r="9" spans="1:11" ht="252.75" customHeight="1" x14ac:dyDescent="0.35">
      <c r="A9" s="227" t="s">
        <v>19</v>
      </c>
      <c r="B9" s="220"/>
      <c r="C9" s="220"/>
      <c r="D9" s="220"/>
      <c r="E9" s="220"/>
      <c r="F9" s="220"/>
      <c r="G9" s="221"/>
      <c r="H9" s="1"/>
      <c r="I9" s="1"/>
      <c r="J9" s="1"/>
      <c r="K9" s="1"/>
    </row>
    <row r="10" spans="1:11" ht="54.75" customHeight="1" x14ac:dyDescent="0.4">
      <c r="A10" s="223" t="s">
        <v>20</v>
      </c>
      <c r="B10" s="220"/>
      <c r="C10" s="220"/>
      <c r="D10" s="220"/>
      <c r="E10" s="220"/>
      <c r="F10" s="220"/>
      <c r="G10" s="221"/>
      <c r="H10" s="1"/>
      <c r="I10" s="1"/>
      <c r="J10" s="1"/>
      <c r="K10" s="1"/>
    </row>
    <row r="11" spans="1:11" ht="90" customHeight="1" x14ac:dyDescent="0.35">
      <c r="A11" s="226" t="s">
        <v>21</v>
      </c>
      <c r="B11" s="220"/>
      <c r="C11" s="220"/>
      <c r="D11" s="220"/>
      <c r="E11" s="220"/>
      <c r="F11" s="220"/>
      <c r="G11" s="221"/>
      <c r="H11" s="1"/>
      <c r="I11" s="1"/>
      <c r="J11" s="1"/>
      <c r="K11" s="1"/>
    </row>
    <row r="12" spans="1:11" ht="275.25" customHeight="1" x14ac:dyDescent="0.35">
      <c r="A12" s="226" t="s">
        <v>22</v>
      </c>
      <c r="B12" s="220"/>
      <c r="C12" s="220"/>
      <c r="D12" s="220"/>
      <c r="E12" s="220"/>
      <c r="F12" s="220"/>
      <c r="G12" s="221"/>
      <c r="H12" s="1"/>
      <c r="I12" s="1"/>
      <c r="J12" s="1"/>
      <c r="K12" s="1"/>
    </row>
    <row r="13" spans="1:11" ht="112.5" customHeight="1" x14ac:dyDescent="0.35">
      <c r="A13" s="226"/>
      <c r="B13" s="220"/>
      <c r="C13" s="220"/>
      <c r="D13" s="220"/>
      <c r="E13" s="220"/>
      <c r="F13" s="220"/>
      <c r="G13" s="221"/>
      <c r="H13" s="1"/>
      <c r="I13" s="1"/>
      <c r="J13" s="1"/>
      <c r="K13" s="1"/>
    </row>
    <row r="14" spans="1:11" ht="237.75" customHeight="1" x14ac:dyDescent="0.3">
      <c r="A14" s="1"/>
      <c r="B14" s="1"/>
      <c r="C14" s="1"/>
      <c r="D14" s="1"/>
      <c r="E14" s="1"/>
      <c r="F14" s="1"/>
      <c r="G14" s="1"/>
      <c r="H14" s="1"/>
      <c r="I14" s="1"/>
      <c r="J14" s="1"/>
      <c r="K14" s="1"/>
    </row>
    <row r="15" spans="1:11" ht="48.75" customHeight="1" x14ac:dyDescent="0.4">
      <c r="A15" s="223" t="s">
        <v>23</v>
      </c>
      <c r="B15" s="220"/>
      <c r="C15" s="220"/>
      <c r="D15" s="220"/>
      <c r="E15" s="220"/>
      <c r="F15" s="220"/>
      <c r="G15" s="221"/>
      <c r="H15" s="1"/>
      <c r="I15" s="1"/>
      <c r="J15" s="1"/>
      <c r="K15" s="1"/>
    </row>
    <row r="16" spans="1:11" ht="132" customHeight="1" x14ac:dyDescent="0.35">
      <c r="A16" s="226" t="s">
        <v>24</v>
      </c>
      <c r="B16" s="220"/>
      <c r="C16" s="220"/>
      <c r="D16" s="220"/>
      <c r="E16" s="220"/>
      <c r="F16" s="220"/>
      <c r="G16" s="221"/>
      <c r="H16" s="1"/>
      <c r="I16" s="1"/>
      <c r="J16" s="1"/>
      <c r="K16" s="1"/>
    </row>
    <row r="17" spans="1:11" ht="135" customHeight="1" x14ac:dyDescent="0.35">
      <c r="A17" s="226" t="s">
        <v>25</v>
      </c>
      <c r="B17" s="220"/>
      <c r="C17" s="220"/>
      <c r="D17" s="220"/>
      <c r="E17" s="220"/>
      <c r="F17" s="220"/>
      <c r="G17" s="221"/>
      <c r="H17" s="1"/>
      <c r="I17" s="1"/>
      <c r="J17" s="1"/>
      <c r="K17" s="1"/>
    </row>
    <row r="18" spans="1:11" ht="33.75" customHeight="1" x14ac:dyDescent="0.4">
      <c r="A18" s="223" t="s">
        <v>26</v>
      </c>
      <c r="B18" s="220"/>
      <c r="C18" s="220"/>
      <c r="D18" s="220"/>
      <c r="E18" s="220"/>
      <c r="F18" s="220"/>
      <c r="G18" s="221"/>
      <c r="H18" s="1"/>
      <c r="I18" s="1"/>
      <c r="J18" s="1"/>
      <c r="K18" s="1"/>
    </row>
    <row r="19" spans="1:11" ht="141" customHeight="1" x14ac:dyDescent="0.35">
      <c r="A19" s="226" t="s">
        <v>27</v>
      </c>
      <c r="B19" s="220"/>
      <c r="C19" s="220"/>
      <c r="D19" s="220"/>
      <c r="E19" s="220"/>
      <c r="F19" s="220"/>
      <c r="G19" s="221"/>
      <c r="H19" s="1"/>
      <c r="I19" s="1"/>
      <c r="J19" s="1"/>
      <c r="K19" s="1"/>
    </row>
    <row r="20" spans="1:11" ht="81.75" customHeight="1" x14ac:dyDescent="0.35">
      <c r="A20" s="226" t="s">
        <v>28</v>
      </c>
      <c r="B20" s="220"/>
      <c r="C20" s="220"/>
      <c r="D20" s="220"/>
      <c r="E20" s="220"/>
      <c r="F20" s="220"/>
      <c r="G20" s="221"/>
      <c r="H20" s="1"/>
      <c r="I20" s="1"/>
      <c r="J20" s="1"/>
      <c r="K20" s="1"/>
    </row>
    <row r="21" spans="1:11" ht="40.5" customHeight="1" x14ac:dyDescent="0.35">
      <c r="A21" s="13"/>
      <c r="B21" s="13"/>
      <c r="C21" s="13"/>
      <c r="D21" s="13"/>
      <c r="E21" s="13"/>
      <c r="F21" s="13"/>
      <c r="G21" s="13"/>
      <c r="H21" s="1"/>
      <c r="I21" s="1"/>
      <c r="J21" s="1"/>
      <c r="K21" s="1"/>
    </row>
    <row r="22" spans="1:11" ht="29.25" customHeight="1" x14ac:dyDescent="0.35">
      <c r="A22" s="13"/>
      <c r="B22" s="13"/>
      <c r="C22" s="13"/>
      <c r="D22" s="13"/>
      <c r="E22" s="13"/>
      <c r="F22" s="13"/>
      <c r="G22" s="13"/>
      <c r="H22" s="1"/>
      <c r="I22" s="1"/>
      <c r="J22" s="1"/>
      <c r="K22" s="1"/>
    </row>
    <row r="23" spans="1:11" ht="63.75" customHeight="1" x14ac:dyDescent="0.35">
      <c r="A23" s="226" t="s">
        <v>29</v>
      </c>
      <c r="B23" s="220"/>
      <c r="C23" s="220"/>
      <c r="D23" s="220"/>
      <c r="E23" s="220"/>
      <c r="F23" s="220"/>
      <c r="G23" s="221"/>
      <c r="H23" s="1"/>
      <c r="I23" s="1"/>
      <c r="J23" s="1"/>
      <c r="K23" s="1"/>
    </row>
    <row r="24" spans="1:11" ht="27" customHeight="1" x14ac:dyDescent="0.35">
      <c r="A24" s="230" t="s">
        <v>30</v>
      </c>
      <c r="B24" s="220"/>
      <c r="C24" s="220"/>
      <c r="D24" s="220"/>
      <c r="E24" s="220"/>
      <c r="F24" s="220"/>
      <c r="G24" s="221"/>
      <c r="H24" s="1"/>
      <c r="I24" s="1"/>
      <c r="J24" s="1"/>
      <c r="K24" s="1"/>
    </row>
    <row r="25" spans="1:11" ht="15.75" customHeight="1" x14ac:dyDescent="0.3">
      <c r="A25" s="229" t="s">
        <v>31</v>
      </c>
      <c r="B25" s="220"/>
      <c r="C25" s="220"/>
      <c r="D25" s="220"/>
      <c r="E25" s="220"/>
      <c r="F25" s="220"/>
      <c r="G25" s="221"/>
      <c r="H25" s="1"/>
      <c r="I25" s="1"/>
      <c r="J25" s="1"/>
      <c r="K25" s="1"/>
    </row>
    <row r="26" spans="1:11" ht="40.5" customHeight="1" x14ac:dyDescent="0.4">
      <c r="A26" s="223" t="s">
        <v>32</v>
      </c>
      <c r="B26" s="220"/>
      <c r="C26" s="220"/>
      <c r="D26" s="220"/>
      <c r="E26" s="220"/>
      <c r="F26" s="220"/>
      <c r="G26" s="221"/>
      <c r="H26" s="1"/>
      <c r="I26" s="1"/>
      <c r="J26" s="1"/>
      <c r="K26" s="1"/>
    </row>
    <row r="27" spans="1:11" ht="235.5" customHeight="1" x14ac:dyDescent="0.35">
      <c r="A27" s="226" t="s">
        <v>33</v>
      </c>
      <c r="B27" s="220"/>
      <c r="C27" s="220"/>
      <c r="D27" s="220"/>
      <c r="E27" s="220"/>
      <c r="F27" s="220"/>
      <c r="G27" s="221"/>
      <c r="H27" s="1"/>
      <c r="I27" s="1"/>
      <c r="J27" s="1"/>
      <c r="K27" s="1"/>
    </row>
    <row r="28" spans="1:11" ht="28.5" customHeight="1" x14ac:dyDescent="0.35">
      <c r="A28" s="226" t="s">
        <v>34</v>
      </c>
      <c r="B28" s="220"/>
      <c r="C28" s="220"/>
      <c r="D28" s="220"/>
      <c r="E28" s="220"/>
      <c r="F28" s="220"/>
      <c r="G28" s="221"/>
      <c r="H28" s="1"/>
      <c r="I28" s="1"/>
      <c r="J28" s="1"/>
      <c r="K28" s="1"/>
    </row>
    <row r="29" spans="1:11" ht="15.75" customHeight="1" x14ac:dyDescent="0.35">
      <c r="A29" s="228" t="s">
        <v>35</v>
      </c>
      <c r="B29" s="220"/>
      <c r="C29" s="220"/>
      <c r="D29" s="220"/>
      <c r="E29" s="220"/>
      <c r="F29" s="220"/>
      <c r="G29" s="221"/>
      <c r="H29" s="1"/>
      <c r="I29" s="1"/>
      <c r="J29" s="1"/>
      <c r="K29" s="1"/>
    </row>
    <row r="30" spans="1:11" ht="15.75" customHeight="1" x14ac:dyDescent="0.3">
      <c r="A30" s="1"/>
      <c r="B30" s="1"/>
      <c r="C30" s="1"/>
      <c r="D30" s="1"/>
      <c r="E30" s="1"/>
      <c r="F30" s="1"/>
      <c r="G30" s="1"/>
      <c r="H30" s="1"/>
      <c r="I30" s="1"/>
      <c r="J30" s="1"/>
      <c r="K30" s="1"/>
    </row>
  </sheetData>
  <sheetProtection sheet="1" objects="1" scenarios="1"/>
  <mergeCells count="26">
    <mergeCell ref="A29:G29"/>
    <mergeCell ref="A28:G28"/>
    <mergeCell ref="A17:G17"/>
    <mergeCell ref="A16:G16"/>
    <mergeCell ref="A15:G15"/>
    <mergeCell ref="A18:G18"/>
    <mergeCell ref="A20:G20"/>
    <mergeCell ref="A19:G19"/>
    <mergeCell ref="A26:G26"/>
    <mergeCell ref="A25:G25"/>
    <mergeCell ref="A23:G23"/>
    <mergeCell ref="A24:G24"/>
    <mergeCell ref="A1:G1"/>
    <mergeCell ref="A2:G2"/>
    <mergeCell ref="A4:G4"/>
    <mergeCell ref="A3:G3"/>
    <mergeCell ref="A27:G27"/>
    <mergeCell ref="A12:G12"/>
    <mergeCell ref="A13:G13"/>
    <mergeCell ref="A10:G10"/>
    <mergeCell ref="A11:G11"/>
    <mergeCell ref="A5:G5"/>
    <mergeCell ref="A9:G9"/>
    <mergeCell ref="A8:G8"/>
    <mergeCell ref="A7:G7"/>
    <mergeCell ref="A6:G6"/>
  </mergeCells>
  <hyperlinks>
    <hyperlink ref="A3" r:id="rId1" xr:uid="{00000000-0004-0000-0000-000000000000}"/>
    <hyperlink ref="A25" r:id="rId2" xr:uid="{00000000-0004-0000-0000-000001000000}"/>
    <hyperlink ref="A29" r:id="rId3" xr:uid="{00000000-0004-0000-0000-000002000000}"/>
  </hyperlinks>
  <pageMargins left="0.7" right="0.7" top="0.75" bottom="0.75" header="0" footer="0"/>
  <pageSetup orientation="landscape"/>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6D9F0"/>
  </sheetPr>
  <dimension ref="A1:AO499"/>
  <sheetViews>
    <sheetView tabSelected="1" zoomScale="80" zoomScaleNormal="80" workbookViewId="0">
      <selection activeCell="E8" sqref="E8:E9"/>
    </sheetView>
  </sheetViews>
  <sheetFormatPr defaultColWidth="11.19921875" defaultRowHeight="15.6" x14ac:dyDescent="0.3"/>
  <cols>
    <col min="1" max="1" width="7.69921875" style="198" customWidth="1"/>
    <col min="2" max="2" width="6.19921875" style="198" customWidth="1"/>
    <col min="3" max="3" width="7.19921875" style="199" customWidth="1"/>
    <col min="4" max="4" width="24.69921875" style="198" customWidth="1"/>
    <col min="5" max="5" width="99.69921875" style="201" customWidth="1"/>
    <col min="6" max="6" width="10.19921875" style="198" customWidth="1"/>
    <col min="7" max="7" width="0.19921875" style="151" customWidth="1"/>
    <col min="8" max="8" width="28" style="151" customWidth="1"/>
    <col min="9" max="9" width="15.5" style="198" customWidth="1"/>
    <col min="10" max="10" width="16.69921875" style="151" customWidth="1"/>
    <col min="11" max="11" width="141.69921875" style="151" customWidth="1"/>
    <col min="12" max="12" width="141.69921875" style="198" customWidth="1"/>
    <col min="13" max="13" width="96.5" style="151" customWidth="1"/>
    <col min="14" max="15" width="44" style="198" customWidth="1"/>
    <col min="16" max="16" width="62.5" style="198" customWidth="1"/>
    <col min="17" max="17" width="72.69921875" style="198" customWidth="1"/>
    <col min="18" max="41" width="11" style="151" customWidth="1"/>
    <col min="42" max="16384" width="11.19921875" style="151"/>
  </cols>
  <sheetData>
    <row r="1" spans="1:41" ht="45" customHeight="1" x14ac:dyDescent="0.6">
      <c r="A1" s="282" t="s">
        <v>885</v>
      </c>
      <c r="B1" s="283"/>
      <c r="C1" s="283"/>
      <c r="D1" s="283"/>
      <c r="E1" s="280"/>
      <c r="F1" s="168"/>
      <c r="G1" s="150"/>
      <c r="H1" s="150"/>
      <c r="I1" s="168"/>
      <c r="J1" s="150"/>
      <c r="K1" s="150"/>
      <c r="L1" s="202"/>
      <c r="M1" s="359"/>
      <c r="N1" s="168"/>
      <c r="O1" s="168"/>
      <c r="P1" s="203"/>
      <c r="Q1" s="168"/>
      <c r="S1" s="150"/>
      <c r="T1" s="150"/>
      <c r="U1" s="150"/>
      <c r="V1" s="150"/>
      <c r="W1" s="150"/>
      <c r="X1" s="150"/>
      <c r="Y1" s="150"/>
      <c r="Z1" s="150"/>
      <c r="AA1" s="150"/>
      <c r="AB1" s="150"/>
      <c r="AC1" s="150"/>
      <c r="AD1" s="150"/>
      <c r="AE1" s="150"/>
      <c r="AF1" s="150"/>
      <c r="AG1" s="150"/>
      <c r="AH1" s="150"/>
      <c r="AI1" s="150"/>
      <c r="AJ1" s="150"/>
      <c r="AK1" s="150"/>
      <c r="AL1" s="150"/>
      <c r="AM1" s="150"/>
      <c r="AN1" s="150"/>
      <c r="AO1" s="150"/>
    </row>
    <row r="2" spans="1:41" ht="47.4" x14ac:dyDescent="0.5">
      <c r="A2" s="169" t="s">
        <v>44</v>
      </c>
      <c r="B2" s="279"/>
      <c r="C2" s="280"/>
      <c r="D2" s="170" t="s">
        <v>46</v>
      </c>
      <c r="E2" s="171"/>
      <c r="F2" s="168"/>
      <c r="G2" s="150"/>
      <c r="H2" s="150"/>
      <c r="I2" s="168"/>
      <c r="J2" s="152" t="s">
        <v>49</v>
      </c>
      <c r="K2" s="152" t="s">
        <v>49</v>
      </c>
      <c r="L2" s="204" t="s">
        <v>49</v>
      </c>
      <c r="M2" s="152" t="s">
        <v>49</v>
      </c>
      <c r="N2" s="295" t="s">
        <v>54</v>
      </c>
      <c r="O2" s="283"/>
      <c r="P2" s="283"/>
      <c r="Q2" s="280"/>
      <c r="S2" s="150"/>
      <c r="T2" s="150"/>
      <c r="U2" s="150"/>
      <c r="V2" s="150"/>
      <c r="W2" s="150"/>
      <c r="X2" s="150"/>
      <c r="Y2" s="150"/>
      <c r="Z2" s="150"/>
      <c r="AA2" s="150"/>
      <c r="AB2" s="150"/>
      <c r="AC2" s="150"/>
      <c r="AD2" s="150"/>
      <c r="AE2" s="150"/>
      <c r="AF2" s="150"/>
      <c r="AG2" s="150"/>
      <c r="AH2" s="150"/>
      <c r="AI2" s="150"/>
      <c r="AJ2" s="150"/>
      <c r="AK2" s="150"/>
      <c r="AL2" s="150"/>
      <c r="AM2" s="150"/>
      <c r="AN2" s="150"/>
      <c r="AO2" s="150"/>
    </row>
    <row r="3" spans="1:41" ht="90.6" x14ac:dyDescent="0.5">
      <c r="A3" s="281" t="s">
        <v>58</v>
      </c>
      <c r="B3" s="280"/>
      <c r="C3" s="172" t="s">
        <v>59</v>
      </c>
      <c r="D3" s="173" t="s">
        <v>61</v>
      </c>
      <c r="E3" s="174" t="s">
        <v>769</v>
      </c>
      <c r="F3" s="175" t="s">
        <v>63</v>
      </c>
      <c r="H3" s="153" t="s">
        <v>65</v>
      </c>
      <c r="I3" s="345"/>
      <c r="J3" s="154" t="s">
        <v>66</v>
      </c>
      <c r="K3" s="349" t="s">
        <v>67</v>
      </c>
      <c r="L3" s="205" t="s">
        <v>69</v>
      </c>
      <c r="M3" s="349" t="s">
        <v>70</v>
      </c>
      <c r="N3" s="205" t="s">
        <v>71</v>
      </c>
      <c r="O3" s="205" t="s">
        <v>71</v>
      </c>
      <c r="P3" s="205" t="s">
        <v>72</v>
      </c>
      <c r="Q3" s="206" t="s">
        <v>73</v>
      </c>
      <c r="S3" s="150"/>
      <c r="T3" s="150"/>
      <c r="U3" s="150"/>
      <c r="V3" s="150"/>
      <c r="W3" s="150"/>
      <c r="X3" s="150"/>
      <c r="Y3" s="150"/>
      <c r="Z3" s="150"/>
      <c r="AA3" s="150"/>
      <c r="AB3" s="150"/>
      <c r="AC3" s="150"/>
      <c r="AD3" s="150"/>
      <c r="AE3" s="155" t="s">
        <v>74</v>
      </c>
      <c r="AF3" s="150"/>
      <c r="AG3" s="150"/>
      <c r="AH3" s="150"/>
      <c r="AI3" s="150"/>
      <c r="AJ3" s="150"/>
      <c r="AK3" s="150"/>
      <c r="AL3" s="150"/>
    </row>
    <row r="4" spans="1:41" ht="42" x14ac:dyDescent="0.45">
      <c r="A4" s="284" t="s">
        <v>75</v>
      </c>
      <c r="B4" s="285"/>
      <c r="C4" s="266">
        <v>1</v>
      </c>
      <c r="D4" s="248" t="s">
        <v>91</v>
      </c>
      <c r="E4" s="241" t="s">
        <v>770</v>
      </c>
      <c r="F4" s="176" t="s">
        <v>74</v>
      </c>
      <c r="H4" s="156"/>
      <c r="I4" s="346" t="s">
        <v>94</v>
      </c>
      <c r="J4" s="254" t="s">
        <v>95</v>
      </c>
      <c r="K4" s="350" t="s">
        <v>97</v>
      </c>
      <c r="L4" s="294"/>
      <c r="M4" s="360"/>
      <c r="N4" s="207" t="s">
        <v>99</v>
      </c>
      <c r="O4" s="207" t="s">
        <v>100</v>
      </c>
      <c r="P4" s="208"/>
      <c r="Q4" s="207"/>
      <c r="S4" s="150"/>
      <c r="T4" s="150"/>
      <c r="U4" s="150"/>
      <c r="V4" s="150"/>
      <c r="W4" s="150"/>
      <c r="X4" s="150"/>
      <c r="Y4" s="150"/>
      <c r="Z4" s="150"/>
      <c r="AA4" s="150"/>
      <c r="AB4" s="150"/>
      <c r="AC4" s="150"/>
      <c r="AD4" s="150"/>
      <c r="AE4" s="155" t="s">
        <v>95</v>
      </c>
      <c r="AF4" s="150"/>
      <c r="AG4" s="150"/>
      <c r="AH4" s="150"/>
      <c r="AI4" s="150"/>
      <c r="AJ4" s="150"/>
      <c r="AK4" s="150"/>
      <c r="AL4" s="150"/>
    </row>
    <row r="5" spans="1:41" ht="23.4" x14ac:dyDescent="0.45">
      <c r="A5" s="286"/>
      <c r="B5" s="287"/>
      <c r="C5" s="267"/>
      <c r="D5" s="249"/>
      <c r="E5" s="234"/>
      <c r="F5" s="176" t="s">
        <v>95</v>
      </c>
      <c r="H5" s="157"/>
      <c r="I5" s="264"/>
      <c r="J5" s="255"/>
      <c r="K5" s="351"/>
      <c r="L5" s="250"/>
      <c r="M5" s="255"/>
      <c r="N5" s="207" t="s">
        <v>101</v>
      </c>
      <c r="O5" s="207" t="s">
        <v>102</v>
      </c>
      <c r="P5" s="209" t="s">
        <v>104</v>
      </c>
      <c r="Q5" s="207"/>
      <c r="S5" s="150"/>
      <c r="T5" s="150"/>
      <c r="U5" s="150"/>
      <c r="V5" s="150"/>
      <c r="W5" s="150"/>
      <c r="X5" s="150"/>
      <c r="Y5" s="150"/>
      <c r="Z5" s="150"/>
      <c r="AA5" s="150"/>
      <c r="AB5" s="150"/>
      <c r="AC5" s="150"/>
      <c r="AD5" s="150"/>
      <c r="AE5" s="155" t="s">
        <v>106</v>
      </c>
      <c r="AF5" s="150"/>
      <c r="AG5" s="150"/>
      <c r="AH5" s="150"/>
      <c r="AI5" s="150"/>
      <c r="AJ5" s="150"/>
      <c r="AK5" s="150"/>
      <c r="AL5" s="150"/>
    </row>
    <row r="6" spans="1:41" ht="23.4" x14ac:dyDescent="0.45">
      <c r="A6" s="286"/>
      <c r="B6" s="287"/>
      <c r="C6" s="267"/>
      <c r="D6" s="248" t="s">
        <v>108</v>
      </c>
      <c r="E6" s="236" t="s">
        <v>109</v>
      </c>
      <c r="F6" s="176" t="s">
        <v>106</v>
      </c>
      <c r="H6" s="157"/>
      <c r="I6" s="249"/>
      <c r="J6" s="255"/>
      <c r="K6" s="255"/>
      <c r="L6" s="250"/>
      <c r="M6" s="255"/>
      <c r="N6" s="207" t="s">
        <v>111</v>
      </c>
      <c r="O6" s="207" t="s">
        <v>112</v>
      </c>
      <c r="P6" s="208"/>
      <c r="Q6" s="207"/>
      <c r="S6" s="150"/>
      <c r="T6" s="150"/>
      <c r="U6" s="150"/>
      <c r="V6" s="150"/>
      <c r="W6" s="150"/>
      <c r="X6" s="150"/>
      <c r="Y6" s="150"/>
      <c r="Z6" s="150"/>
      <c r="AA6" s="150"/>
      <c r="AB6" s="150"/>
      <c r="AC6" s="150"/>
      <c r="AD6" s="150"/>
      <c r="AE6" s="155" t="s">
        <v>113</v>
      </c>
      <c r="AF6" s="150"/>
      <c r="AG6" s="150"/>
      <c r="AH6" s="150"/>
      <c r="AI6" s="150"/>
      <c r="AJ6" s="150"/>
      <c r="AK6" s="150"/>
      <c r="AL6" s="150"/>
    </row>
    <row r="7" spans="1:41" ht="23.4" x14ac:dyDescent="0.45">
      <c r="A7" s="286"/>
      <c r="B7" s="287"/>
      <c r="C7" s="267"/>
      <c r="D7" s="249"/>
      <c r="E7" s="240"/>
      <c r="F7" s="177" t="s">
        <v>113</v>
      </c>
      <c r="H7" s="157"/>
      <c r="I7" s="347" t="s">
        <v>115</v>
      </c>
      <c r="J7" s="255"/>
      <c r="K7" s="255"/>
      <c r="L7" s="250"/>
      <c r="M7" s="255"/>
      <c r="N7" s="207" t="s">
        <v>116</v>
      </c>
      <c r="O7" s="207" t="s">
        <v>117</v>
      </c>
      <c r="P7" s="208"/>
      <c r="Q7" s="207"/>
      <c r="S7" s="150"/>
      <c r="T7" s="150"/>
      <c r="U7" s="150"/>
      <c r="V7" s="150"/>
      <c r="W7" s="150"/>
      <c r="X7" s="150"/>
      <c r="Y7" s="150"/>
      <c r="Z7" s="150"/>
      <c r="AA7" s="150"/>
      <c r="AB7" s="150"/>
      <c r="AC7" s="150"/>
      <c r="AD7" s="150"/>
      <c r="AE7" s="155" t="s">
        <v>118</v>
      </c>
      <c r="AF7" s="150"/>
      <c r="AG7" s="150"/>
      <c r="AH7" s="150"/>
      <c r="AI7" s="150"/>
      <c r="AJ7" s="150"/>
      <c r="AK7" s="150"/>
      <c r="AL7" s="150"/>
    </row>
    <row r="8" spans="1:41" ht="23.4" x14ac:dyDescent="0.45">
      <c r="A8" s="286"/>
      <c r="B8" s="287"/>
      <c r="C8" s="267"/>
      <c r="D8" s="248" t="s">
        <v>119</v>
      </c>
      <c r="E8" s="236" t="s">
        <v>121</v>
      </c>
      <c r="F8" s="177" t="s">
        <v>118</v>
      </c>
      <c r="H8" s="157"/>
      <c r="I8" s="264"/>
      <c r="J8" s="255"/>
      <c r="K8" s="255"/>
      <c r="L8" s="250"/>
      <c r="M8" s="255"/>
      <c r="N8" s="207" t="s">
        <v>112</v>
      </c>
      <c r="O8" s="207" t="s">
        <v>122</v>
      </c>
      <c r="P8" s="208"/>
      <c r="Q8" s="207"/>
      <c r="S8" s="150"/>
      <c r="T8" s="150"/>
      <c r="U8" s="150"/>
      <c r="V8" s="150"/>
      <c r="W8" s="150"/>
      <c r="X8" s="150"/>
      <c r="Y8" s="150"/>
      <c r="Z8" s="150"/>
      <c r="AA8" s="150"/>
      <c r="AB8" s="150"/>
      <c r="AC8" s="150"/>
      <c r="AD8" s="150"/>
      <c r="AE8" s="155" t="s">
        <v>124</v>
      </c>
      <c r="AF8" s="150"/>
      <c r="AG8" s="150"/>
      <c r="AH8" s="150"/>
      <c r="AI8" s="150"/>
      <c r="AJ8" s="150"/>
      <c r="AK8" s="150"/>
      <c r="AL8" s="150"/>
    </row>
    <row r="9" spans="1:41" ht="42.6" x14ac:dyDescent="0.45">
      <c r="A9" s="286"/>
      <c r="B9" s="287"/>
      <c r="C9" s="267"/>
      <c r="D9" s="278"/>
      <c r="E9" s="276"/>
      <c r="F9" s="177" t="s">
        <v>124</v>
      </c>
      <c r="H9" s="157"/>
      <c r="I9" s="249"/>
      <c r="J9" s="256"/>
      <c r="K9" s="256"/>
      <c r="L9" s="251"/>
      <c r="M9" s="256"/>
      <c r="N9" s="210" t="s">
        <v>126</v>
      </c>
      <c r="O9" s="210"/>
      <c r="P9" s="211"/>
      <c r="Q9" s="210"/>
      <c r="S9" s="150"/>
      <c r="T9" s="150"/>
      <c r="U9" s="150"/>
      <c r="V9" s="150"/>
      <c r="W9" s="150"/>
      <c r="X9" s="150"/>
      <c r="Y9" s="150"/>
      <c r="Z9" s="150"/>
      <c r="AA9" s="150"/>
      <c r="AB9" s="150"/>
      <c r="AC9" s="150"/>
      <c r="AD9" s="150"/>
      <c r="AE9" s="155"/>
      <c r="AF9" s="150"/>
      <c r="AG9" s="150"/>
      <c r="AH9" s="150"/>
      <c r="AI9" s="150"/>
      <c r="AJ9" s="150"/>
      <c r="AK9" s="150"/>
      <c r="AL9" s="150"/>
    </row>
    <row r="10" spans="1:41" ht="23.4" x14ac:dyDescent="0.45">
      <c r="A10" s="286"/>
      <c r="B10" s="287"/>
      <c r="C10" s="178"/>
      <c r="D10" s="179"/>
      <c r="E10" s="180"/>
      <c r="F10" s="181"/>
      <c r="G10" s="158"/>
      <c r="H10" s="159"/>
      <c r="I10" s="181"/>
      <c r="J10" s="158"/>
      <c r="K10" s="352"/>
      <c r="L10" s="212"/>
      <c r="M10" s="361"/>
      <c r="N10" s="181"/>
      <c r="O10" s="181"/>
      <c r="P10" s="213"/>
      <c r="Q10" s="181"/>
      <c r="R10" s="160"/>
      <c r="S10" s="150"/>
      <c r="T10" s="150"/>
      <c r="U10" s="150"/>
      <c r="V10" s="150"/>
      <c r="W10" s="150"/>
      <c r="X10" s="150"/>
      <c r="Y10" s="150"/>
      <c r="Z10" s="150"/>
      <c r="AA10" s="150"/>
      <c r="AB10" s="150"/>
      <c r="AC10" s="150"/>
      <c r="AD10" s="150"/>
      <c r="AE10" s="155"/>
      <c r="AF10" s="150"/>
      <c r="AG10" s="150"/>
      <c r="AH10" s="150"/>
      <c r="AI10" s="150"/>
      <c r="AJ10" s="150"/>
      <c r="AK10" s="150"/>
      <c r="AL10" s="150"/>
      <c r="AM10" s="160"/>
      <c r="AN10" s="160"/>
      <c r="AO10" s="160"/>
    </row>
    <row r="11" spans="1:41" ht="63" x14ac:dyDescent="0.4">
      <c r="A11" s="286"/>
      <c r="B11" s="287"/>
      <c r="C11" s="297">
        <v>2</v>
      </c>
      <c r="D11" s="296" t="s">
        <v>133</v>
      </c>
      <c r="E11" s="277" t="s">
        <v>798</v>
      </c>
      <c r="F11" s="182" t="s">
        <v>74</v>
      </c>
      <c r="H11" s="156"/>
      <c r="I11" s="348" t="s">
        <v>94</v>
      </c>
      <c r="J11" s="254" t="s">
        <v>95</v>
      </c>
      <c r="K11" s="353" t="s">
        <v>138</v>
      </c>
      <c r="L11" s="294"/>
      <c r="M11" s="360"/>
      <c r="N11" s="207" t="s">
        <v>141</v>
      </c>
      <c r="O11" s="207"/>
      <c r="P11" s="209" t="s">
        <v>142</v>
      </c>
      <c r="Q11" s="207"/>
      <c r="S11" s="150"/>
      <c r="T11" s="150"/>
      <c r="U11" s="150"/>
      <c r="V11" s="150"/>
      <c r="W11" s="150"/>
      <c r="X11" s="150"/>
      <c r="Y11" s="150"/>
      <c r="Z11" s="150"/>
      <c r="AA11" s="150"/>
      <c r="AB11" s="150"/>
      <c r="AC11" s="150"/>
      <c r="AD11" s="150"/>
      <c r="AE11" s="150"/>
      <c r="AF11" s="150"/>
      <c r="AG11" s="150"/>
      <c r="AH11" s="150"/>
      <c r="AI11" s="150"/>
      <c r="AJ11" s="150"/>
      <c r="AK11" s="150"/>
      <c r="AL11" s="150"/>
    </row>
    <row r="12" spans="1:41" ht="21" x14ac:dyDescent="0.4">
      <c r="A12" s="286"/>
      <c r="B12" s="287"/>
      <c r="C12" s="267"/>
      <c r="D12" s="239"/>
      <c r="E12" s="234"/>
      <c r="F12" s="176" t="s">
        <v>95</v>
      </c>
      <c r="H12" s="157"/>
      <c r="I12" s="264"/>
      <c r="J12" s="255"/>
      <c r="K12" s="351"/>
      <c r="L12" s="250"/>
      <c r="M12" s="255"/>
      <c r="N12" s="207" t="s">
        <v>144</v>
      </c>
      <c r="O12" s="207"/>
      <c r="P12" s="208"/>
      <c r="Q12" s="207"/>
      <c r="S12" s="150"/>
      <c r="T12" s="150"/>
      <c r="U12" s="150"/>
      <c r="V12" s="150"/>
      <c r="W12" s="150"/>
      <c r="X12" s="150"/>
      <c r="Y12" s="150"/>
      <c r="Z12" s="150"/>
      <c r="AA12" s="150"/>
      <c r="AB12" s="150"/>
      <c r="AC12" s="150"/>
      <c r="AD12" s="150"/>
      <c r="AE12" s="150"/>
      <c r="AF12" s="150"/>
      <c r="AG12" s="150"/>
      <c r="AH12" s="150"/>
      <c r="AI12" s="150"/>
      <c r="AJ12" s="150"/>
      <c r="AK12" s="150"/>
      <c r="AL12" s="150"/>
    </row>
    <row r="13" spans="1:41" ht="21" x14ac:dyDescent="0.4">
      <c r="A13" s="286"/>
      <c r="B13" s="287"/>
      <c r="C13" s="267"/>
      <c r="D13" s="238" t="s">
        <v>145</v>
      </c>
      <c r="E13" s="233" t="s">
        <v>146</v>
      </c>
      <c r="F13" s="176" t="s">
        <v>106</v>
      </c>
      <c r="H13" s="157"/>
      <c r="I13" s="249"/>
      <c r="J13" s="255"/>
      <c r="K13" s="255"/>
      <c r="L13" s="250"/>
      <c r="M13" s="255"/>
      <c r="N13" s="207" t="s">
        <v>149</v>
      </c>
      <c r="O13" s="207"/>
      <c r="P13" s="208"/>
      <c r="Q13" s="207"/>
      <c r="S13" s="150"/>
      <c r="T13" s="150"/>
      <c r="U13" s="150"/>
      <c r="V13" s="150"/>
      <c r="W13" s="150"/>
      <c r="X13" s="150"/>
      <c r="Y13" s="150"/>
      <c r="Z13" s="150"/>
      <c r="AA13" s="150"/>
      <c r="AB13" s="150"/>
      <c r="AC13" s="150"/>
      <c r="AD13" s="150"/>
      <c r="AE13" s="150"/>
      <c r="AF13" s="150"/>
      <c r="AG13" s="150"/>
      <c r="AH13" s="150"/>
      <c r="AI13" s="150"/>
      <c r="AJ13" s="150"/>
      <c r="AK13" s="150"/>
      <c r="AL13" s="150"/>
    </row>
    <row r="14" spans="1:41" ht="45.75" customHeight="1" x14ac:dyDescent="0.4">
      <c r="A14" s="286"/>
      <c r="B14" s="287"/>
      <c r="C14" s="267"/>
      <c r="D14" s="239"/>
      <c r="E14" s="234"/>
      <c r="F14" s="177" t="s">
        <v>113</v>
      </c>
      <c r="H14" s="157"/>
      <c r="I14" s="347" t="s">
        <v>115</v>
      </c>
      <c r="J14" s="255"/>
      <c r="K14" s="255"/>
      <c r="L14" s="250"/>
      <c r="M14" s="255"/>
      <c r="N14" s="207" t="s">
        <v>152</v>
      </c>
      <c r="O14" s="207"/>
      <c r="P14" s="208"/>
      <c r="Q14" s="207"/>
      <c r="S14" s="150"/>
      <c r="T14" s="150"/>
      <c r="U14" s="150"/>
      <c r="V14" s="150"/>
      <c r="W14" s="150"/>
      <c r="X14" s="150"/>
      <c r="Y14" s="150"/>
      <c r="Z14" s="150"/>
      <c r="AA14" s="150"/>
      <c r="AB14" s="150"/>
      <c r="AC14" s="150"/>
      <c r="AD14" s="150"/>
      <c r="AE14" s="150"/>
      <c r="AF14" s="150"/>
      <c r="AG14" s="150"/>
      <c r="AH14" s="150"/>
      <c r="AI14" s="150"/>
      <c r="AJ14" s="150"/>
      <c r="AK14" s="150"/>
      <c r="AL14" s="150"/>
    </row>
    <row r="15" spans="1:41" ht="21" x14ac:dyDescent="0.4">
      <c r="A15" s="286"/>
      <c r="B15" s="287"/>
      <c r="C15" s="267"/>
      <c r="D15" s="238" t="s">
        <v>153</v>
      </c>
      <c r="E15" s="233" t="s">
        <v>799</v>
      </c>
      <c r="F15" s="177" t="s">
        <v>118</v>
      </c>
      <c r="H15" s="157"/>
      <c r="I15" s="264"/>
      <c r="J15" s="255"/>
      <c r="K15" s="255"/>
      <c r="L15" s="250"/>
      <c r="M15" s="255"/>
      <c r="N15" s="207" t="s">
        <v>154</v>
      </c>
      <c r="O15" s="207"/>
      <c r="P15" s="208"/>
      <c r="Q15" s="207"/>
      <c r="S15" s="150"/>
      <c r="T15" s="150"/>
      <c r="U15" s="150"/>
      <c r="V15" s="150"/>
      <c r="W15" s="150"/>
      <c r="X15" s="150"/>
      <c r="Y15" s="150"/>
      <c r="Z15" s="150"/>
      <c r="AA15" s="150"/>
      <c r="AB15" s="150"/>
      <c r="AC15" s="150"/>
      <c r="AD15" s="150"/>
      <c r="AE15" s="150"/>
      <c r="AF15" s="150"/>
      <c r="AG15" s="150"/>
      <c r="AH15" s="150"/>
      <c r="AI15" s="150"/>
      <c r="AJ15" s="150"/>
      <c r="AK15" s="150"/>
      <c r="AL15" s="150"/>
    </row>
    <row r="16" spans="1:41" ht="54" customHeight="1" x14ac:dyDescent="0.4">
      <c r="A16" s="286"/>
      <c r="B16" s="287"/>
      <c r="C16" s="253"/>
      <c r="D16" s="239"/>
      <c r="E16" s="234"/>
      <c r="F16" s="183" t="s">
        <v>124</v>
      </c>
      <c r="H16" s="157"/>
      <c r="I16" s="249"/>
      <c r="J16" s="256"/>
      <c r="K16" s="256"/>
      <c r="L16" s="251"/>
      <c r="M16" s="256"/>
      <c r="N16" s="210" t="s">
        <v>156</v>
      </c>
      <c r="O16" s="210"/>
      <c r="P16" s="211"/>
      <c r="Q16" s="210"/>
      <c r="S16" s="150"/>
      <c r="T16" s="150"/>
      <c r="U16" s="150"/>
      <c r="V16" s="150"/>
      <c r="W16" s="150"/>
      <c r="X16" s="150"/>
      <c r="Y16" s="150"/>
      <c r="Z16" s="150"/>
      <c r="AA16" s="150"/>
      <c r="AB16" s="150"/>
      <c r="AC16" s="150"/>
      <c r="AD16" s="150"/>
      <c r="AE16" s="150"/>
      <c r="AF16" s="150"/>
      <c r="AG16" s="150"/>
      <c r="AH16" s="150"/>
      <c r="AI16" s="150"/>
      <c r="AJ16" s="150"/>
      <c r="AK16" s="150"/>
      <c r="AL16" s="150"/>
    </row>
    <row r="17" spans="1:41" ht="18" x14ac:dyDescent="0.35">
      <c r="A17" s="286"/>
      <c r="B17" s="287"/>
      <c r="C17" s="178"/>
      <c r="D17" s="179"/>
      <c r="E17" s="180"/>
      <c r="F17" s="181"/>
      <c r="G17" s="158"/>
      <c r="H17" s="159"/>
      <c r="I17" s="181"/>
      <c r="J17" s="158"/>
      <c r="K17" s="352"/>
      <c r="L17" s="212"/>
      <c r="M17" s="361"/>
      <c r="N17" s="181"/>
      <c r="O17" s="181"/>
      <c r="P17" s="213"/>
      <c r="Q17" s="181"/>
      <c r="S17" s="150"/>
      <c r="T17" s="150"/>
      <c r="U17" s="150"/>
      <c r="V17" s="150"/>
      <c r="W17" s="150"/>
      <c r="X17" s="150"/>
      <c r="Y17" s="150"/>
      <c r="Z17" s="150"/>
      <c r="AA17" s="150"/>
      <c r="AB17" s="150"/>
      <c r="AC17" s="150"/>
      <c r="AD17" s="150"/>
      <c r="AE17" s="150"/>
      <c r="AF17" s="150"/>
      <c r="AG17" s="150"/>
      <c r="AH17" s="150"/>
      <c r="AI17" s="150"/>
      <c r="AJ17" s="150"/>
      <c r="AK17" s="150"/>
      <c r="AL17" s="150"/>
    </row>
    <row r="18" spans="1:41" ht="42" x14ac:dyDescent="0.4">
      <c r="A18" s="286"/>
      <c r="B18" s="287"/>
      <c r="C18" s="266">
        <f>C11+1</f>
        <v>3</v>
      </c>
      <c r="D18" s="293" t="s">
        <v>157</v>
      </c>
      <c r="E18" s="241" t="s">
        <v>797</v>
      </c>
      <c r="F18" s="176" t="s">
        <v>74</v>
      </c>
      <c r="H18" s="156"/>
      <c r="I18" s="346" t="s">
        <v>94</v>
      </c>
      <c r="J18" s="254" t="s">
        <v>95</v>
      </c>
      <c r="K18" s="354" t="s">
        <v>159</v>
      </c>
      <c r="L18" s="294"/>
      <c r="M18" s="360"/>
      <c r="N18" s="207" t="s">
        <v>42</v>
      </c>
      <c r="O18" s="207" t="s">
        <v>166</v>
      </c>
      <c r="P18" s="209" t="s">
        <v>167</v>
      </c>
      <c r="Q18" s="207"/>
      <c r="S18" s="150"/>
      <c r="T18" s="150"/>
      <c r="U18" s="150"/>
      <c r="V18" s="150"/>
      <c r="W18" s="150"/>
      <c r="X18" s="150"/>
      <c r="Y18" s="150"/>
      <c r="Z18" s="150"/>
      <c r="AA18" s="150"/>
      <c r="AB18" s="150"/>
      <c r="AC18" s="150"/>
      <c r="AD18" s="150"/>
      <c r="AE18" s="150"/>
      <c r="AF18" s="150"/>
      <c r="AG18" s="150"/>
      <c r="AH18" s="150"/>
      <c r="AI18" s="150"/>
      <c r="AJ18" s="150"/>
      <c r="AK18" s="150"/>
      <c r="AL18" s="150"/>
    </row>
    <row r="19" spans="1:41" ht="26.25" customHeight="1" x14ac:dyDescent="0.4">
      <c r="A19" s="286"/>
      <c r="B19" s="287"/>
      <c r="C19" s="267"/>
      <c r="D19" s="251"/>
      <c r="E19" s="234"/>
      <c r="F19" s="176" t="s">
        <v>95</v>
      </c>
      <c r="H19" s="157"/>
      <c r="I19" s="264"/>
      <c r="J19" s="255"/>
      <c r="K19" s="351"/>
      <c r="L19" s="250"/>
      <c r="M19" s="255"/>
      <c r="N19" s="207" t="s">
        <v>168</v>
      </c>
      <c r="O19" s="207"/>
      <c r="P19" s="209" t="s">
        <v>169</v>
      </c>
      <c r="Q19" s="207"/>
      <c r="S19" s="150"/>
      <c r="T19" s="150"/>
      <c r="U19" s="150"/>
      <c r="V19" s="150"/>
      <c r="W19" s="150"/>
      <c r="X19" s="150"/>
      <c r="Y19" s="150"/>
      <c r="Z19" s="150"/>
      <c r="AA19" s="150"/>
      <c r="AB19" s="150"/>
      <c r="AC19" s="150"/>
      <c r="AD19" s="150"/>
      <c r="AE19" s="150"/>
      <c r="AF19" s="150"/>
      <c r="AG19" s="150"/>
      <c r="AH19" s="150"/>
      <c r="AI19" s="150"/>
      <c r="AJ19" s="150"/>
      <c r="AK19" s="150"/>
      <c r="AL19" s="150"/>
    </row>
    <row r="20" spans="1:41" ht="21" x14ac:dyDescent="0.4">
      <c r="A20" s="286"/>
      <c r="B20" s="287"/>
      <c r="C20" s="267"/>
      <c r="D20" s="293" t="s">
        <v>170</v>
      </c>
      <c r="E20" s="236" t="s">
        <v>171</v>
      </c>
      <c r="F20" s="176" t="s">
        <v>106</v>
      </c>
      <c r="H20" s="157"/>
      <c r="I20" s="249"/>
      <c r="J20" s="255"/>
      <c r="K20" s="255"/>
      <c r="L20" s="250"/>
      <c r="M20" s="255"/>
      <c r="N20" s="207" t="s">
        <v>172</v>
      </c>
      <c r="O20" s="207"/>
      <c r="P20" s="208"/>
      <c r="Q20" s="207"/>
      <c r="S20" s="150"/>
      <c r="T20" s="150"/>
      <c r="U20" s="150"/>
      <c r="V20" s="150"/>
      <c r="W20" s="150"/>
      <c r="X20" s="150"/>
      <c r="Y20" s="150"/>
      <c r="Z20" s="150"/>
      <c r="AA20" s="150"/>
      <c r="AB20" s="150"/>
      <c r="AC20" s="150"/>
      <c r="AD20" s="150"/>
      <c r="AE20" s="150"/>
      <c r="AF20" s="150"/>
      <c r="AG20" s="150"/>
      <c r="AH20" s="150"/>
      <c r="AI20" s="150"/>
      <c r="AJ20" s="150"/>
      <c r="AK20" s="150"/>
      <c r="AL20" s="150"/>
    </row>
    <row r="21" spans="1:41" ht="29.25" customHeight="1" x14ac:dyDescent="0.4">
      <c r="A21" s="286"/>
      <c r="B21" s="287"/>
      <c r="C21" s="267"/>
      <c r="D21" s="251"/>
      <c r="E21" s="240"/>
      <c r="F21" s="177" t="s">
        <v>113</v>
      </c>
      <c r="H21" s="157"/>
      <c r="I21" s="347" t="s">
        <v>115</v>
      </c>
      <c r="J21" s="255"/>
      <c r="K21" s="255"/>
      <c r="L21" s="250"/>
      <c r="M21" s="255"/>
      <c r="N21" s="207" t="s">
        <v>173</v>
      </c>
      <c r="O21" s="207"/>
      <c r="P21" s="208"/>
      <c r="Q21" s="207"/>
      <c r="S21" s="150"/>
      <c r="T21" s="150"/>
      <c r="U21" s="150"/>
      <c r="V21" s="150"/>
      <c r="W21" s="150"/>
      <c r="X21" s="150"/>
      <c r="Y21" s="150"/>
      <c r="Z21" s="150"/>
      <c r="AA21" s="150"/>
      <c r="AB21" s="150"/>
      <c r="AC21" s="150"/>
      <c r="AD21" s="150"/>
      <c r="AE21" s="150"/>
      <c r="AF21" s="150"/>
      <c r="AG21" s="150"/>
      <c r="AH21" s="150"/>
      <c r="AI21" s="150"/>
      <c r="AJ21" s="150"/>
      <c r="AK21" s="150"/>
      <c r="AL21" s="150"/>
    </row>
    <row r="22" spans="1:41" ht="21" x14ac:dyDescent="0.4">
      <c r="A22" s="286"/>
      <c r="B22" s="287"/>
      <c r="C22" s="267"/>
      <c r="D22" s="293" t="s">
        <v>174</v>
      </c>
      <c r="E22" s="236" t="s">
        <v>175</v>
      </c>
      <c r="F22" s="177" t="s">
        <v>118</v>
      </c>
      <c r="H22" s="157"/>
      <c r="I22" s="264"/>
      <c r="J22" s="255"/>
      <c r="K22" s="255"/>
      <c r="L22" s="250"/>
      <c r="M22" s="255"/>
      <c r="N22" s="207" t="s">
        <v>176</v>
      </c>
      <c r="O22" s="207"/>
      <c r="P22" s="208"/>
      <c r="Q22" s="207"/>
      <c r="S22" s="150"/>
      <c r="T22" s="150"/>
      <c r="U22" s="150"/>
      <c r="V22" s="150"/>
      <c r="W22" s="150"/>
      <c r="X22" s="150"/>
      <c r="Y22" s="150"/>
      <c r="Z22" s="150"/>
      <c r="AA22" s="150"/>
      <c r="AB22" s="150"/>
      <c r="AC22" s="150"/>
      <c r="AD22" s="150"/>
      <c r="AE22" s="150"/>
      <c r="AF22" s="150"/>
      <c r="AG22" s="150"/>
      <c r="AH22" s="150"/>
      <c r="AI22" s="150"/>
      <c r="AJ22" s="150"/>
      <c r="AK22" s="150"/>
      <c r="AL22" s="150"/>
    </row>
    <row r="23" spans="1:41" ht="30" customHeight="1" x14ac:dyDescent="0.4">
      <c r="A23" s="286"/>
      <c r="B23" s="287"/>
      <c r="C23" s="253"/>
      <c r="D23" s="251"/>
      <c r="E23" s="237"/>
      <c r="F23" s="183" t="s">
        <v>124</v>
      </c>
      <c r="H23" s="157"/>
      <c r="I23" s="249"/>
      <c r="J23" s="256"/>
      <c r="K23" s="256"/>
      <c r="L23" s="251"/>
      <c r="M23" s="256"/>
      <c r="N23" s="210" t="s">
        <v>177</v>
      </c>
      <c r="O23" s="210"/>
      <c r="P23" s="211"/>
      <c r="Q23" s="210"/>
      <c r="S23" s="150"/>
      <c r="T23" s="150"/>
      <c r="U23" s="150"/>
      <c r="V23" s="150"/>
      <c r="W23" s="150"/>
      <c r="X23" s="150"/>
      <c r="Y23" s="150"/>
      <c r="Z23" s="150"/>
      <c r="AA23" s="150"/>
      <c r="AB23" s="150"/>
      <c r="AC23" s="150"/>
      <c r="AD23" s="150"/>
      <c r="AE23" s="150"/>
      <c r="AF23" s="150"/>
      <c r="AG23" s="150"/>
      <c r="AH23" s="150"/>
      <c r="AI23" s="150"/>
      <c r="AJ23" s="150"/>
      <c r="AK23" s="150"/>
      <c r="AL23" s="150"/>
    </row>
    <row r="24" spans="1:41" ht="18" x14ac:dyDescent="0.35">
      <c r="A24" s="286"/>
      <c r="B24" s="287"/>
      <c r="C24" s="178"/>
      <c r="D24" s="179"/>
      <c r="E24" s="180"/>
      <c r="F24" s="181"/>
      <c r="G24" s="158"/>
      <c r="H24" s="159"/>
      <c r="I24" s="181"/>
      <c r="J24" s="158"/>
      <c r="K24" s="352"/>
      <c r="L24" s="212"/>
      <c r="M24" s="361"/>
      <c r="N24" s="181"/>
      <c r="O24" s="181"/>
      <c r="P24" s="213"/>
      <c r="Q24" s="181"/>
      <c r="R24" s="160"/>
      <c r="S24" s="150"/>
      <c r="T24" s="150"/>
      <c r="U24" s="150"/>
      <c r="V24" s="150"/>
      <c r="W24" s="150"/>
      <c r="X24" s="150"/>
      <c r="Y24" s="150"/>
      <c r="Z24" s="150"/>
      <c r="AA24" s="150"/>
      <c r="AB24" s="150"/>
      <c r="AC24" s="150"/>
      <c r="AD24" s="150"/>
      <c r="AE24" s="150"/>
      <c r="AF24" s="150"/>
      <c r="AG24" s="150"/>
      <c r="AH24" s="150"/>
      <c r="AI24" s="150"/>
      <c r="AJ24" s="150"/>
      <c r="AK24" s="150"/>
      <c r="AL24" s="150"/>
      <c r="AM24" s="160"/>
      <c r="AN24" s="160"/>
      <c r="AO24" s="160"/>
    </row>
    <row r="25" spans="1:41" ht="21" x14ac:dyDescent="0.4">
      <c r="A25" s="286"/>
      <c r="B25" s="287"/>
      <c r="C25" s="266">
        <f>C18+1</f>
        <v>4</v>
      </c>
      <c r="D25" s="238" t="s">
        <v>178</v>
      </c>
      <c r="E25" s="241" t="s">
        <v>800</v>
      </c>
      <c r="F25" s="176" t="s">
        <v>74</v>
      </c>
      <c r="H25" s="156"/>
      <c r="I25" s="346" t="s">
        <v>94</v>
      </c>
      <c r="J25" s="254" t="s">
        <v>95</v>
      </c>
      <c r="K25" s="355" t="s">
        <v>179</v>
      </c>
      <c r="L25" s="294"/>
      <c r="M25" s="360"/>
      <c r="N25" s="207" t="s">
        <v>180</v>
      </c>
      <c r="O25" s="207" t="s">
        <v>181</v>
      </c>
      <c r="P25" s="209" t="s">
        <v>182</v>
      </c>
      <c r="Q25" s="207"/>
      <c r="S25" s="150"/>
      <c r="T25" s="150"/>
      <c r="U25" s="150"/>
      <c r="V25" s="150"/>
      <c r="W25" s="150"/>
      <c r="X25" s="150"/>
      <c r="Y25" s="150"/>
      <c r="Z25" s="150"/>
      <c r="AA25" s="150"/>
      <c r="AB25" s="150"/>
      <c r="AC25" s="150"/>
      <c r="AD25" s="150"/>
      <c r="AE25" s="150"/>
      <c r="AF25" s="150"/>
      <c r="AG25" s="150"/>
      <c r="AH25" s="150"/>
      <c r="AI25" s="150"/>
      <c r="AJ25" s="150"/>
      <c r="AK25" s="150"/>
      <c r="AL25" s="150"/>
    </row>
    <row r="26" spans="1:41" ht="74.25" customHeight="1" x14ac:dyDescent="0.4">
      <c r="A26" s="286"/>
      <c r="B26" s="287"/>
      <c r="C26" s="267"/>
      <c r="D26" s="239"/>
      <c r="E26" s="234"/>
      <c r="F26" s="176" t="s">
        <v>95</v>
      </c>
      <c r="H26" s="157"/>
      <c r="I26" s="264"/>
      <c r="J26" s="255"/>
      <c r="K26" s="256"/>
      <c r="L26" s="250"/>
      <c r="M26" s="255"/>
      <c r="N26" s="207" t="s">
        <v>183</v>
      </c>
      <c r="O26" s="207" t="s">
        <v>184</v>
      </c>
      <c r="P26" s="208"/>
      <c r="Q26" s="207"/>
      <c r="S26" s="150"/>
      <c r="T26" s="150"/>
      <c r="U26" s="150"/>
      <c r="V26" s="150"/>
      <c r="W26" s="150"/>
      <c r="X26" s="150"/>
      <c r="Y26" s="150"/>
      <c r="Z26" s="150"/>
      <c r="AA26" s="150"/>
      <c r="AB26" s="150"/>
      <c r="AC26" s="150"/>
      <c r="AD26" s="150"/>
      <c r="AE26" s="150"/>
      <c r="AF26" s="150"/>
      <c r="AG26" s="150"/>
      <c r="AH26" s="150"/>
      <c r="AI26" s="150"/>
      <c r="AJ26" s="150"/>
      <c r="AK26" s="150"/>
      <c r="AL26" s="150"/>
    </row>
    <row r="27" spans="1:41" ht="42" x14ac:dyDescent="0.4">
      <c r="A27" s="286"/>
      <c r="B27" s="287"/>
      <c r="C27" s="267"/>
      <c r="D27" s="238" t="s">
        <v>185</v>
      </c>
      <c r="E27" s="233" t="s">
        <v>186</v>
      </c>
      <c r="F27" s="176" t="s">
        <v>106</v>
      </c>
      <c r="H27" s="157"/>
      <c r="I27" s="249"/>
      <c r="J27" s="255"/>
      <c r="K27" s="356"/>
      <c r="L27" s="250"/>
      <c r="M27" s="255"/>
      <c r="N27" s="207" t="s">
        <v>188</v>
      </c>
      <c r="O27" s="207" t="s">
        <v>189</v>
      </c>
      <c r="P27" s="208"/>
      <c r="Q27" s="207"/>
      <c r="S27" s="150"/>
      <c r="T27" s="150"/>
      <c r="U27" s="150"/>
      <c r="V27" s="150"/>
      <c r="W27" s="150"/>
      <c r="X27" s="150"/>
      <c r="Y27" s="150"/>
      <c r="Z27" s="150"/>
      <c r="AA27" s="150"/>
      <c r="AB27" s="150"/>
      <c r="AC27" s="150"/>
      <c r="AD27" s="150"/>
      <c r="AE27" s="150"/>
      <c r="AF27" s="150"/>
      <c r="AG27" s="150"/>
      <c r="AH27" s="150"/>
      <c r="AI27" s="150"/>
      <c r="AJ27" s="150"/>
      <c r="AK27" s="150"/>
      <c r="AL27" s="150"/>
    </row>
    <row r="28" spans="1:41" ht="30.75" customHeight="1" x14ac:dyDescent="0.4">
      <c r="A28" s="286"/>
      <c r="B28" s="287"/>
      <c r="C28" s="267"/>
      <c r="D28" s="239"/>
      <c r="E28" s="234"/>
      <c r="F28" s="177" t="s">
        <v>113</v>
      </c>
      <c r="H28" s="157"/>
      <c r="I28" s="347" t="s">
        <v>115</v>
      </c>
      <c r="J28" s="255"/>
      <c r="K28" s="255"/>
      <c r="L28" s="250"/>
      <c r="M28" s="255"/>
      <c r="N28" s="207" t="s">
        <v>191</v>
      </c>
      <c r="O28" s="207" t="s">
        <v>192</v>
      </c>
      <c r="P28" s="208"/>
      <c r="Q28" s="207"/>
      <c r="S28" s="150"/>
      <c r="T28" s="150"/>
      <c r="U28" s="150"/>
      <c r="V28" s="150"/>
      <c r="W28" s="150"/>
      <c r="X28" s="150"/>
      <c r="Y28" s="150"/>
      <c r="Z28" s="150"/>
      <c r="AA28" s="150"/>
      <c r="AB28" s="150"/>
      <c r="AC28" s="150"/>
      <c r="AD28" s="150"/>
      <c r="AE28" s="150"/>
      <c r="AF28" s="150"/>
      <c r="AG28" s="150"/>
      <c r="AH28" s="150"/>
      <c r="AI28" s="150"/>
      <c r="AJ28" s="150"/>
      <c r="AK28" s="150"/>
      <c r="AL28" s="150"/>
    </row>
    <row r="29" spans="1:41" ht="21" x14ac:dyDescent="0.4">
      <c r="A29" s="286"/>
      <c r="B29" s="287"/>
      <c r="C29" s="267"/>
      <c r="D29" s="238" t="s">
        <v>193</v>
      </c>
      <c r="E29" s="233" t="s">
        <v>194</v>
      </c>
      <c r="F29" s="177" t="s">
        <v>118</v>
      </c>
      <c r="H29" s="157"/>
      <c r="I29" s="264"/>
      <c r="J29" s="255"/>
      <c r="K29" s="255"/>
      <c r="L29" s="250"/>
      <c r="M29" s="255"/>
      <c r="N29" s="207" t="s">
        <v>195</v>
      </c>
      <c r="O29" s="207" t="s">
        <v>196</v>
      </c>
      <c r="P29" s="208"/>
      <c r="Q29" s="207"/>
      <c r="S29" s="150"/>
      <c r="T29" s="150"/>
      <c r="U29" s="150"/>
      <c r="V29" s="150"/>
      <c r="W29" s="150"/>
      <c r="X29" s="150"/>
      <c r="Y29" s="150"/>
      <c r="Z29" s="150"/>
      <c r="AA29" s="150"/>
      <c r="AB29" s="150"/>
      <c r="AC29" s="150"/>
      <c r="AD29" s="150"/>
      <c r="AE29" s="150"/>
      <c r="AF29" s="150"/>
      <c r="AG29" s="150"/>
      <c r="AH29" s="150"/>
      <c r="AI29" s="150"/>
      <c r="AJ29" s="150"/>
      <c r="AK29" s="150"/>
      <c r="AL29" s="150"/>
    </row>
    <row r="30" spans="1:41" ht="51.75" customHeight="1" x14ac:dyDescent="0.4">
      <c r="A30" s="290"/>
      <c r="B30" s="291"/>
      <c r="C30" s="253"/>
      <c r="D30" s="239"/>
      <c r="E30" s="234"/>
      <c r="F30" s="183" t="s">
        <v>124</v>
      </c>
      <c r="H30" s="157"/>
      <c r="I30" s="249"/>
      <c r="J30" s="256"/>
      <c r="K30" s="256"/>
      <c r="L30" s="251"/>
      <c r="M30" s="256"/>
      <c r="N30" s="210" t="s">
        <v>197</v>
      </c>
      <c r="O30" s="210"/>
      <c r="P30" s="211"/>
      <c r="Q30" s="210"/>
      <c r="S30" s="150"/>
      <c r="T30" s="150"/>
      <c r="U30" s="150"/>
      <c r="V30" s="150"/>
      <c r="W30" s="150"/>
      <c r="X30" s="150"/>
      <c r="Y30" s="150"/>
      <c r="Z30" s="150"/>
      <c r="AA30" s="150"/>
      <c r="AB30" s="150"/>
      <c r="AC30" s="150"/>
      <c r="AD30" s="150"/>
      <c r="AE30" s="150"/>
      <c r="AF30" s="150"/>
      <c r="AG30" s="150"/>
      <c r="AH30" s="150"/>
      <c r="AI30" s="150"/>
      <c r="AJ30" s="150"/>
      <c r="AK30" s="150"/>
      <c r="AL30" s="150"/>
    </row>
    <row r="31" spans="1:41" ht="31.2" x14ac:dyDescent="0.6">
      <c r="A31" s="184"/>
      <c r="B31" s="184"/>
      <c r="C31" s="178"/>
      <c r="D31" s="179"/>
      <c r="E31" s="180"/>
      <c r="F31" s="181"/>
      <c r="G31" s="158"/>
      <c r="H31" s="159"/>
      <c r="I31" s="181"/>
      <c r="J31" s="158"/>
      <c r="K31" s="352"/>
      <c r="L31" s="212"/>
      <c r="M31" s="361"/>
      <c r="N31" s="181"/>
      <c r="O31" s="181"/>
      <c r="P31" s="213"/>
      <c r="Q31" s="181"/>
      <c r="R31" s="160"/>
      <c r="S31" s="150"/>
      <c r="T31" s="150"/>
      <c r="U31" s="150"/>
      <c r="V31" s="150"/>
      <c r="W31" s="150"/>
      <c r="X31" s="150"/>
      <c r="Y31" s="150"/>
      <c r="Z31" s="150"/>
      <c r="AA31" s="150"/>
      <c r="AB31" s="150"/>
      <c r="AC31" s="150"/>
      <c r="AD31" s="150"/>
      <c r="AE31" s="150"/>
      <c r="AF31" s="150"/>
      <c r="AG31" s="150"/>
      <c r="AH31" s="150"/>
      <c r="AI31" s="150"/>
      <c r="AJ31" s="150"/>
      <c r="AK31" s="150"/>
      <c r="AL31" s="150"/>
      <c r="AM31" s="160"/>
      <c r="AN31" s="160"/>
      <c r="AO31" s="160"/>
    </row>
    <row r="32" spans="1:41" ht="63" x14ac:dyDescent="0.4">
      <c r="A32" s="284" t="s">
        <v>199</v>
      </c>
      <c r="B32" s="285"/>
      <c r="C32" s="242">
        <f>C25+1</f>
        <v>5</v>
      </c>
      <c r="D32" s="238" t="s">
        <v>200</v>
      </c>
      <c r="E32" s="233" t="s">
        <v>801</v>
      </c>
      <c r="F32" s="176" t="s">
        <v>74</v>
      </c>
      <c r="H32" s="156"/>
      <c r="I32" s="346" t="s">
        <v>94</v>
      </c>
      <c r="J32" s="254" t="s">
        <v>95</v>
      </c>
      <c r="K32" s="350" t="s">
        <v>201</v>
      </c>
      <c r="L32" s="294"/>
      <c r="M32" s="360"/>
      <c r="N32" s="207" t="s">
        <v>202</v>
      </c>
      <c r="O32" s="207" t="s">
        <v>203</v>
      </c>
      <c r="P32" s="209" t="s">
        <v>204</v>
      </c>
      <c r="Q32" s="207"/>
      <c r="S32" s="150"/>
      <c r="T32" s="150"/>
      <c r="U32" s="150"/>
      <c r="V32" s="150"/>
      <c r="W32" s="150"/>
      <c r="X32" s="150"/>
      <c r="Y32" s="150"/>
      <c r="Z32" s="150"/>
      <c r="AA32" s="150"/>
      <c r="AB32" s="150"/>
      <c r="AC32" s="150"/>
      <c r="AD32" s="150"/>
      <c r="AE32" s="150"/>
      <c r="AF32" s="150"/>
      <c r="AG32" s="150"/>
      <c r="AH32" s="150"/>
      <c r="AI32" s="150"/>
      <c r="AJ32" s="150"/>
      <c r="AK32" s="150"/>
      <c r="AL32" s="150"/>
    </row>
    <row r="33" spans="1:41" ht="24.75" customHeight="1" x14ac:dyDescent="0.4">
      <c r="A33" s="286"/>
      <c r="B33" s="287"/>
      <c r="C33" s="243"/>
      <c r="D33" s="239"/>
      <c r="E33" s="234"/>
      <c r="F33" s="176" t="s">
        <v>95</v>
      </c>
      <c r="H33" s="157"/>
      <c r="I33" s="264"/>
      <c r="J33" s="255"/>
      <c r="K33" s="351"/>
      <c r="L33" s="250"/>
      <c r="M33" s="255"/>
      <c r="N33" s="207" t="s">
        <v>209</v>
      </c>
      <c r="O33" s="207" t="s">
        <v>55</v>
      </c>
      <c r="P33" s="209" t="s">
        <v>211</v>
      </c>
      <c r="Q33" s="207"/>
      <c r="S33" s="150"/>
      <c r="T33" s="150"/>
      <c r="U33" s="150"/>
      <c r="V33" s="150"/>
      <c r="W33" s="150"/>
      <c r="X33" s="150"/>
      <c r="Y33" s="150"/>
      <c r="Z33" s="150"/>
      <c r="AA33" s="150"/>
      <c r="AB33" s="150"/>
      <c r="AC33" s="150"/>
      <c r="AD33" s="150"/>
      <c r="AE33" s="150"/>
      <c r="AF33" s="150"/>
      <c r="AG33" s="150"/>
      <c r="AH33" s="150"/>
      <c r="AI33" s="150"/>
      <c r="AJ33" s="150"/>
      <c r="AK33" s="150"/>
      <c r="AL33" s="150"/>
    </row>
    <row r="34" spans="1:41" ht="21" x14ac:dyDescent="0.4">
      <c r="A34" s="286"/>
      <c r="B34" s="287"/>
      <c r="C34" s="243"/>
      <c r="D34" s="238" t="s">
        <v>212</v>
      </c>
      <c r="E34" s="233" t="s">
        <v>213</v>
      </c>
      <c r="F34" s="176" t="s">
        <v>106</v>
      </c>
      <c r="H34" s="157"/>
      <c r="I34" s="249"/>
      <c r="J34" s="255"/>
      <c r="K34" s="255"/>
      <c r="L34" s="250"/>
      <c r="M34" s="255"/>
      <c r="N34" s="207" t="s">
        <v>214</v>
      </c>
      <c r="O34" s="207" t="s">
        <v>215</v>
      </c>
      <c r="P34" s="208"/>
      <c r="Q34" s="207"/>
      <c r="S34" s="150"/>
      <c r="T34" s="150"/>
      <c r="U34" s="150"/>
      <c r="V34" s="150"/>
      <c r="W34" s="150"/>
      <c r="X34" s="150"/>
      <c r="Y34" s="150"/>
      <c r="Z34" s="150"/>
      <c r="AA34" s="150"/>
      <c r="AB34" s="150"/>
      <c r="AC34" s="150"/>
      <c r="AD34" s="150"/>
      <c r="AE34" s="150"/>
      <c r="AF34" s="150"/>
      <c r="AG34" s="150"/>
      <c r="AH34" s="150"/>
      <c r="AI34" s="150"/>
      <c r="AJ34" s="150"/>
      <c r="AK34" s="150"/>
      <c r="AL34" s="150"/>
    </row>
    <row r="35" spans="1:41" ht="56.25" customHeight="1" x14ac:dyDescent="0.4">
      <c r="A35" s="286"/>
      <c r="B35" s="287"/>
      <c r="C35" s="243"/>
      <c r="D35" s="239"/>
      <c r="E35" s="234"/>
      <c r="F35" s="177" t="s">
        <v>113</v>
      </c>
      <c r="H35" s="157"/>
      <c r="I35" s="347" t="s">
        <v>115</v>
      </c>
      <c r="J35" s="255"/>
      <c r="K35" s="255"/>
      <c r="L35" s="250"/>
      <c r="M35" s="255"/>
      <c r="N35" s="207" t="s">
        <v>216</v>
      </c>
      <c r="O35" s="207" t="s">
        <v>217</v>
      </c>
      <c r="P35" s="208"/>
      <c r="Q35" s="207"/>
      <c r="S35" s="150"/>
      <c r="T35" s="150"/>
      <c r="U35" s="150"/>
      <c r="V35" s="150"/>
      <c r="W35" s="150"/>
      <c r="X35" s="150"/>
      <c r="Y35" s="150"/>
      <c r="Z35" s="150"/>
      <c r="AA35" s="150"/>
      <c r="AB35" s="150"/>
      <c r="AC35" s="150"/>
      <c r="AD35" s="150"/>
      <c r="AE35" s="150"/>
      <c r="AF35" s="150"/>
      <c r="AG35" s="150"/>
      <c r="AH35" s="150"/>
      <c r="AI35" s="150"/>
      <c r="AJ35" s="150"/>
      <c r="AK35" s="150"/>
      <c r="AL35" s="150"/>
    </row>
    <row r="36" spans="1:41" ht="42" x14ac:dyDescent="0.4">
      <c r="A36" s="286"/>
      <c r="B36" s="287"/>
      <c r="C36" s="243"/>
      <c r="D36" s="238" t="s">
        <v>218</v>
      </c>
      <c r="E36" s="233" t="s">
        <v>771</v>
      </c>
      <c r="F36" s="177" t="s">
        <v>118</v>
      </c>
      <c r="H36" s="157"/>
      <c r="I36" s="264"/>
      <c r="J36" s="255"/>
      <c r="K36" s="255"/>
      <c r="L36" s="250"/>
      <c r="M36" s="255"/>
      <c r="N36" s="207" t="s">
        <v>219</v>
      </c>
      <c r="O36" s="207"/>
      <c r="P36" s="208"/>
      <c r="Q36" s="207"/>
      <c r="S36" s="150"/>
      <c r="T36" s="150"/>
      <c r="U36" s="150"/>
      <c r="V36" s="150"/>
      <c r="W36" s="150"/>
      <c r="X36" s="150"/>
      <c r="Y36" s="150"/>
      <c r="Z36" s="150"/>
      <c r="AA36" s="150"/>
      <c r="AB36" s="150"/>
      <c r="AC36" s="150"/>
      <c r="AD36" s="150"/>
      <c r="AE36" s="150"/>
      <c r="AF36" s="150"/>
      <c r="AG36" s="150"/>
      <c r="AH36" s="150"/>
      <c r="AI36" s="150"/>
      <c r="AJ36" s="150"/>
      <c r="AK36" s="150"/>
      <c r="AL36" s="150"/>
    </row>
    <row r="37" spans="1:41" ht="32.25" customHeight="1" x14ac:dyDescent="0.4">
      <c r="A37" s="286"/>
      <c r="B37" s="287"/>
      <c r="C37" s="244"/>
      <c r="D37" s="239"/>
      <c r="E37" s="234"/>
      <c r="F37" s="183" t="s">
        <v>124</v>
      </c>
      <c r="H37" s="157"/>
      <c r="I37" s="249"/>
      <c r="J37" s="256"/>
      <c r="K37" s="256"/>
      <c r="L37" s="251"/>
      <c r="M37" s="256"/>
      <c r="N37" s="210" t="s">
        <v>220</v>
      </c>
      <c r="O37" s="210"/>
      <c r="P37" s="211"/>
      <c r="Q37" s="210"/>
      <c r="S37" s="150"/>
      <c r="T37" s="150"/>
      <c r="U37" s="150"/>
      <c r="V37" s="150"/>
      <c r="W37" s="150"/>
      <c r="X37" s="150"/>
      <c r="Y37" s="150"/>
      <c r="Z37" s="150"/>
      <c r="AA37" s="150"/>
      <c r="AB37" s="150"/>
      <c r="AC37" s="150"/>
      <c r="AD37" s="150"/>
      <c r="AE37" s="150"/>
      <c r="AF37" s="150"/>
      <c r="AG37" s="150"/>
      <c r="AH37" s="150"/>
      <c r="AI37" s="150"/>
      <c r="AJ37" s="150"/>
      <c r="AK37" s="150"/>
      <c r="AL37" s="150"/>
    </row>
    <row r="38" spans="1:41" ht="18" x14ac:dyDescent="0.35">
      <c r="A38" s="286"/>
      <c r="B38" s="287"/>
      <c r="C38" s="178"/>
      <c r="D38" s="179"/>
      <c r="E38" s="180"/>
      <c r="F38" s="181"/>
      <c r="G38" s="158"/>
      <c r="H38" s="159"/>
      <c r="I38" s="181"/>
      <c r="J38" s="158"/>
      <c r="K38" s="352"/>
      <c r="L38" s="212"/>
      <c r="M38" s="361"/>
      <c r="N38" s="181"/>
      <c r="O38" s="181"/>
      <c r="P38" s="213"/>
      <c r="Q38" s="181"/>
      <c r="R38" s="160"/>
      <c r="S38" s="150"/>
      <c r="T38" s="150"/>
      <c r="U38" s="150"/>
      <c r="V38" s="150"/>
      <c r="W38" s="150"/>
      <c r="X38" s="150"/>
      <c r="Y38" s="150"/>
      <c r="Z38" s="150"/>
      <c r="AA38" s="150"/>
      <c r="AB38" s="150"/>
      <c r="AC38" s="150"/>
      <c r="AD38" s="150"/>
      <c r="AE38" s="150"/>
      <c r="AF38" s="150"/>
      <c r="AG38" s="150"/>
      <c r="AH38" s="150"/>
      <c r="AI38" s="150"/>
      <c r="AJ38" s="150"/>
      <c r="AK38" s="150"/>
      <c r="AL38" s="150"/>
      <c r="AM38" s="160"/>
      <c r="AN38" s="160"/>
      <c r="AO38" s="160"/>
    </row>
    <row r="39" spans="1:41" ht="42" x14ac:dyDescent="0.4">
      <c r="A39" s="286"/>
      <c r="B39" s="287"/>
      <c r="C39" s="242">
        <f>C32+1</f>
        <v>6</v>
      </c>
      <c r="D39" s="238" t="s">
        <v>221</v>
      </c>
      <c r="E39" s="233" t="s">
        <v>802</v>
      </c>
      <c r="F39" s="176" t="s">
        <v>74</v>
      </c>
      <c r="H39" s="157"/>
      <c r="I39" s="346" t="s">
        <v>94</v>
      </c>
      <c r="J39" s="254" t="s">
        <v>95</v>
      </c>
      <c r="K39" s="354" t="s">
        <v>222</v>
      </c>
      <c r="L39" s="294"/>
      <c r="M39" s="360"/>
      <c r="N39" s="207" t="s">
        <v>223</v>
      </c>
      <c r="O39" s="207"/>
      <c r="P39" s="209" t="s">
        <v>224</v>
      </c>
      <c r="Q39" s="207"/>
      <c r="S39" s="150"/>
      <c r="T39" s="150"/>
      <c r="U39" s="150"/>
      <c r="V39" s="150"/>
      <c r="W39" s="150"/>
      <c r="X39" s="150"/>
      <c r="Y39" s="150"/>
      <c r="Z39" s="150"/>
      <c r="AA39" s="150"/>
      <c r="AB39" s="150"/>
      <c r="AC39" s="150"/>
      <c r="AD39" s="150"/>
      <c r="AE39" s="150"/>
      <c r="AF39" s="150"/>
      <c r="AG39" s="150"/>
      <c r="AH39" s="150"/>
      <c r="AI39" s="150"/>
      <c r="AJ39" s="150"/>
      <c r="AK39" s="150"/>
      <c r="AL39" s="150"/>
    </row>
    <row r="40" spans="1:41" ht="40.5" customHeight="1" x14ac:dyDescent="0.4">
      <c r="A40" s="286"/>
      <c r="B40" s="287"/>
      <c r="C40" s="243"/>
      <c r="D40" s="239"/>
      <c r="E40" s="234"/>
      <c r="F40" s="176" t="s">
        <v>95</v>
      </c>
      <c r="H40" s="157"/>
      <c r="I40" s="264"/>
      <c r="J40" s="255"/>
      <c r="K40" s="351"/>
      <c r="L40" s="250"/>
      <c r="M40" s="255"/>
      <c r="N40" s="207" t="s">
        <v>225</v>
      </c>
      <c r="O40" s="207"/>
      <c r="P40" s="208"/>
      <c r="Q40" s="207"/>
      <c r="S40" s="150"/>
      <c r="T40" s="150"/>
      <c r="U40" s="150"/>
      <c r="V40" s="150"/>
      <c r="W40" s="150"/>
      <c r="X40" s="150"/>
      <c r="Y40" s="150"/>
      <c r="Z40" s="150"/>
      <c r="AA40" s="150"/>
      <c r="AB40" s="150"/>
      <c r="AC40" s="150"/>
      <c r="AD40" s="150"/>
      <c r="AE40" s="150"/>
      <c r="AF40" s="150"/>
      <c r="AG40" s="150"/>
      <c r="AH40" s="150"/>
      <c r="AI40" s="150"/>
      <c r="AJ40" s="150"/>
      <c r="AK40" s="150"/>
      <c r="AL40" s="150"/>
    </row>
    <row r="41" spans="1:41" ht="21" x14ac:dyDescent="0.4">
      <c r="A41" s="286"/>
      <c r="B41" s="287"/>
      <c r="C41" s="243"/>
      <c r="D41" s="238" t="s">
        <v>226</v>
      </c>
      <c r="E41" s="236" t="s">
        <v>227</v>
      </c>
      <c r="F41" s="176" t="s">
        <v>106</v>
      </c>
      <c r="H41" s="157"/>
      <c r="I41" s="249"/>
      <c r="J41" s="255"/>
      <c r="K41" s="255"/>
      <c r="L41" s="250"/>
      <c r="M41" s="255"/>
      <c r="N41" s="207" t="s">
        <v>228</v>
      </c>
      <c r="O41" s="207"/>
      <c r="P41" s="208"/>
      <c r="Q41" s="207"/>
      <c r="S41" s="150"/>
      <c r="T41" s="150"/>
      <c r="U41" s="150"/>
      <c r="V41" s="150"/>
      <c r="W41" s="150"/>
      <c r="X41" s="150"/>
      <c r="Y41" s="150"/>
      <c r="Z41" s="150"/>
      <c r="AA41" s="150"/>
      <c r="AB41" s="150"/>
      <c r="AC41" s="150"/>
      <c r="AD41" s="150"/>
      <c r="AE41" s="150"/>
      <c r="AF41" s="150"/>
      <c r="AG41" s="150"/>
      <c r="AH41" s="150"/>
      <c r="AI41" s="150"/>
      <c r="AJ41" s="150"/>
      <c r="AK41" s="150"/>
      <c r="AL41" s="150"/>
    </row>
    <row r="42" spans="1:41" ht="40.5" customHeight="1" x14ac:dyDescent="0.4">
      <c r="A42" s="286"/>
      <c r="B42" s="287"/>
      <c r="C42" s="243"/>
      <c r="D42" s="239"/>
      <c r="E42" s="240"/>
      <c r="F42" s="177" t="s">
        <v>113</v>
      </c>
      <c r="H42" s="157"/>
      <c r="I42" s="347" t="s">
        <v>115</v>
      </c>
      <c r="J42" s="255"/>
      <c r="K42" s="255"/>
      <c r="L42" s="250"/>
      <c r="M42" s="255"/>
      <c r="N42" s="207" t="s">
        <v>229</v>
      </c>
      <c r="O42" s="207"/>
      <c r="P42" s="208"/>
      <c r="Q42" s="207"/>
      <c r="S42" s="150"/>
      <c r="T42" s="150"/>
      <c r="U42" s="150"/>
      <c r="V42" s="150"/>
      <c r="W42" s="150"/>
      <c r="X42" s="150"/>
      <c r="Y42" s="150"/>
      <c r="Z42" s="150"/>
      <c r="AA42" s="150"/>
      <c r="AB42" s="150"/>
      <c r="AC42" s="150"/>
      <c r="AD42" s="150"/>
      <c r="AE42" s="150"/>
      <c r="AF42" s="150"/>
      <c r="AG42" s="150"/>
      <c r="AH42" s="150"/>
      <c r="AI42" s="150"/>
      <c r="AJ42" s="150"/>
      <c r="AK42" s="150"/>
      <c r="AL42" s="150"/>
    </row>
    <row r="43" spans="1:41" ht="42" x14ac:dyDescent="0.4">
      <c r="A43" s="286"/>
      <c r="B43" s="287"/>
      <c r="C43" s="243"/>
      <c r="D43" s="238" t="s">
        <v>230</v>
      </c>
      <c r="E43" s="236" t="s">
        <v>231</v>
      </c>
      <c r="F43" s="177" t="s">
        <v>118</v>
      </c>
      <c r="H43" s="157"/>
      <c r="I43" s="264"/>
      <c r="J43" s="255"/>
      <c r="K43" s="255"/>
      <c r="L43" s="250"/>
      <c r="M43" s="255"/>
      <c r="N43" s="207" t="s">
        <v>232</v>
      </c>
      <c r="O43" s="207"/>
      <c r="P43" s="208"/>
      <c r="Q43" s="207"/>
      <c r="S43" s="150"/>
      <c r="T43" s="150"/>
      <c r="U43" s="150"/>
      <c r="V43" s="150"/>
      <c r="W43" s="150"/>
      <c r="X43" s="150"/>
      <c r="Y43" s="150"/>
      <c r="Z43" s="150"/>
      <c r="AA43" s="150"/>
      <c r="AB43" s="150"/>
      <c r="AC43" s="150"/>
      <c r="AD43" s="150"/>
      <c r="AE43" s="150"/>
      <c r="AF43" s="150"/>
      <c r="AG43" s="150"/>
      <c r="AH43" s="150"/>
      <c r="AI43" s="150"/>
      <c r="AJ43" s="150"/>
      <c r="AK43" s="150"/>
      <c r="AL43" s="150"/>
    </row>
    <row r="44" spans="1:41" ht="21" x14ac:dyDescent="0.4">
      <c r="A44" s="286"/>
      <c r="B44" s="287"/>
      <c r="C44" s="244"/>
      <c r="D44" s="239"/>
      <c r="E44" s="237"/>
      <c r="F44" s="183" t="s">
        <v>124</v>
      </c>
      <c r="H44" s="157"/>
      <c r="I44" s="249"/>
      <c r="J44" s="256"/>
      <c r="K44" s="256"/>
      <c r="L44" s="251"/>
      <c r="M44" s="256"/>
      <c r="N44" s="210" t="s">
        <v>233</v>
      </c>
      <c r="O44" s="210"/>
      <c r="P44" s="211"/>
      <c r="Q44" s="210"/>
      <c r="S44" s="150"/>
      <c r="T44" s="150"/>
      <c r="U44" s="150"/>
      <c r="V44" s="150"/>
      <c r="W44" s="150"/>
      <c r="X44" s="150"/>
      <c r="Y44" s="150"/>
      <c r="Z44" s="150"/>
      <c r="AA44" s="150"/>
      <c r="AB44" s="150"/>
      <c r="AC44" s="150"/>
      <c r="AD44" s="150"/>
      <c r="AE44" s="150"/>
      <c r="AF44" s="150"/>
      <c r="AG44" s="150"/>
      <c r="AH44" s="150"/>
      <c r="AI44" s="150"/>
      <c r="AJ44" s="150"/>
      <c r="AK44" s="150"/>
      <c r="AL44" s="150"/>
    </row>
    <row r="45" spans="1:41" ht="18.600000000000001" thickBot="1" x14ac:dyDescent="0.4">
      <c r="A45" s="286"/>
      <c r="B45" s="287"/>
      <c r="C45" s="178"/>
      <c r="D45" s="179"/>
      <c r="E45" s="180"/>
      <c r="F45" s="181"/>
      <c r="G45" s="158"/>
      <c r="H45" s="159"/>
      <c r="I45" s="181"/>
      <c r="J45" s="158"/>
      <c r="K45" s="352"/>
      <c r="L45" s="212"/>
      <c r="M45" s="361"/>
      <c r="N45" s="181"/>
      <c r="O45" s="181"/>
      <c r="P45" s="213"/>
      <c r="Q45" s="181"/>
      <c r="R45" s="160"/>
      <c r="S45" s="150"/>
      <c r="T45" s="150"/>
      <c r="U45" s="150"/>
      <c r="V45" s="150"/>
      <c r="W45" s="150"/>
      <c r="X45" s="150"/>
      <c r="Y45" s="150"/>
      <c r="Z45" s="150"/>
      <c r="AA45" s="150"/>
      <c r="AB45" s="150"/>
      <c r="AC45" s="150"/>
      <c r="AD45" s="150"/>
      <c r="AE45" s="150"/>
      <c r="AF45" s="150"/>
      <c r="AG45" s="150"/>
      <c r="AH45" s="150"/>
      <c r="AI45" s="150"/>
      <c r="AJ45" s="150"/>
      <c r="AK45" s="150"/>
      <c r="AL45" s="150"/>
      <c r="AM45" s="160"/>
      <c r="AN45" s="160"/>
      <c r="AO45" s="160"/>
    </row>
    <row r="46" spans="1:41" ht="84.6" thickBot="1" x14ac:dyDescent="0.45">
      <c r="A46" s="286"/>
      <c r="B46" s="287"/>
      <c r="C46" s="242">
        <f>C39+1</f>
        <v>7</v>
      </c>
      <c r="D46" s="248" t="s">
        <v>235</v>
      </c>
      <c r="E46" s="233" t="s">
        <v>772</v>
      </c>
      <c r="F46" s="176" t="s">
        <v>74</v>
      </c>
      <c r="H46" s="161"/>
      <c r="I46" s="346" t="s">
        <v>94</v>
      </c>
      <c r="J46" s="254" t="s">
        <v>95</v>
      </c>
      <c r="K46" s="350" t="s">
        <v>238</v>
      </c>
      <c r="L46" s="294"/>
      <c r="M46" s="360"/>
      <c r="N46" s="207" t="s">
        <v>53</v>
      </c>
      <c r="O46" s="207" t="s">
        <v>239</v>
      </c>
      <c r="P46" s="209" t="s">
        <v>241</v>
      </c>
      <c r="Q46" s="207"/>
      <c r="S46" s="150"/>
      <c r="T46" s="150"/>
      <c r="U46" s="150"/>
      <c r="V46" s="150"/>
      <c r="W46" s="150"/>
      <c r="X46" s="150"/>
      <c r="Y46" s="150"/>
      <c r="Z46" s="150"/>
      <c r="AA46" s="150"/>
      <c r="AB46" s="150"/>
      <c r="AC46" s="150"/>
      <c r="AD46" s="150"/>
      <c r="AE46" s="150"/>
      <c r="AF46" s="150"/>
      <c r="AG46" s="150"/>
      <c r="AH46" s="150"/>
      <c r="AI46" s="150"/>
      <c r="AJ46" s="150"/>
      <c r="AK46" s="150"/>
      <c r="AL46" s="150"/>
    </row>
    <row r="47" spans="1:41" ht="21.6" thickBot="1" x14ac:dyDescent="0.45">
      <c r="A47" s="286"/>
      <c r="B47" s="287"/>
      <c r="C47" s="243"/>
      <c r="D47" s="249"/>
      <c r="E47" s="234"/>
      <c r="F47" s="176" t="s">
        <v>95</v>
      </c>
      <c r="H47" s="161"/>
      <c r="I47" s="264"/>
      <c r="J47" s="255"/>
      <c r="K47" s="351"/>
      <c r="L47" s="250"/>
      <c r="M47" s="255"/>
      <c r="N47" s="207" t="s">
        <v>244</v>
      </c>
      <c r="O47" s="207" t="s">
        <v>245</v>
      </c>
      <c r="P47" s="209" t="s">
        <v>246</v>
      </c>
      <c r="Q47" s="207"/>
      <c r="S47" s="150"/>
      <c r="T47" s="150"/>
      <c r="U47" s="150"/>
      <c r="V47" s="150"/>
      <c r="W47" s="150"/>
      <c r="X47" s="150"/>
      <c r="Y47" s="150"/>
      <c r="Z47" s="150"/>
      <c r="AA47" s="150"/>
      <c r="AB47" s="150"/>
      <c r="AC47" s="150"/>
      <c r="AD47" s="150"/>
      <c r="AE47" s="150"/>
      <c r="AF47" s="150"/>
      <c r="AG47" s="150"/>
      <c r="AH47" s="150"/>
      <c r="AI47" s="150"/>
      <c r="AJ47" s="150"/>
      <c r="AK47" s="150"/>
      <c r="AL47" s="150"/>
    </row>
    <row r="48" spans="1:41" ht="21.6" thickBot="1" x14ac:dyDescent="0.45">
      <c r="A48" s="286"/>
      <c r="B48" s="287"/>
      <c r="C48" s="243"/>
      <c r="D48" s="248" t="s">
        <v>248</v>
      </c>
      <c r="E48" s="233" t="s">
        <v>803</v>
      </c>
      <c r="F48" s="176" t="s">
        <v>106</v>
      </c>
      <c r="H48" s="161"/>
      <c r="I48" s="249"/>
      <c r="J48" s="255"/>
      <c r="K48" s="255"/>
      <c r="L48" s="250"/>
      <c r="M48" s="255"/>
      <c r="N48" s="207" t="s">
        <v>262</v>
      </c>
      <c r="O48" s="207" t="s">
        <v>264</v>
      </c>
      <c r="P48" s="208"/>
      <c r="Q48" s="207"/>
      <c r="S48" s="150"/>
      <c r="T48" s="150"/>
      <c r="U48" s="150"/>
      <c r="V48" s="150"/>
      <c r="W48" s="150"/>
      <c r="X48" s="150"/>
      <c r="Y48" s="150"/>
      <c r="Z48" s="150"/>
      <c r="AA48" s="150"/>
      <c r="AB48" s="150"/>
      <c r="AC48" s="150"/>
      <c r="AD48" s="150"/>
      <c r="AE48" s="150"/>
      <c r="AF48" s="150"/>
      <c r="AG48" s="150"/>
      <c r="AH48" s="150"/>
      <c r="AI48" s="150"/>
      <c r="AJ48" s="150"/>
      <c r="AK48" s="150"/>
      <c r="AL48" s="150"/>
    </row>
    <row r="49" spans="1:41" ht="58.5" customHeight="1" thickBot="1" x14ac:dyDescent="0.45">
      <c r="A49" s="286"/>
      <c r="B49" s="287"/>
      <c r="C49" s="243"/>
      <c r="D49" s="249"/>
      <c r="E49" s="234"/>
      <c r="F49" s="177" t="s">
        <v>113</v>
      </c>
      <c r="H49" s="161"/>
      <c r="I49" s="347" t="s">
        <v>115</v>
      </c>
      <c r="J49" s="255"/>
      <c r="K49" s="255"/>
      <c r="L49" s="250"/>
      <c r="M49" s="255"/>
      <c r="N49" s="207" t="s">
        <v>269</v>
      </c>
      <c r="O49" s="207" t="s">
        <v>270</v>
      </c>
      <c r="P49" s="208"/>
      <c r="Q49" s="207"/>
      <c r="S49" s="150"/>
      <c r="T49" s="150"/>
      <c r="U49" s="150"/>
      <c r="V49" s="150"/>
      <c r="W49" s="150"/>
      <c r="X49" s="150"/>
      <c r="Y49" s="150"/>
      <c r="Z49" s="150"/>
      <c r="AA49" s="150"/>
      <c r="AB49" s="150"/>
      <c r="AC49" s="150"/>
      <c r="AD49" s="150"/>
      <c r="AE49" s="150"/>
      <c r="AF49" s="150"/>
      <c r="AG49" s="150"/>
      <c r="AH49" s="150"/>
      <c r="AI49" s="150"/>
      <c r="AJ49" s="150"/>
      <c r="AK49" s="150"/>
      <c r="AL49" s="150"/>
    </row>
    <row r="50" spans="1:41" ht="21.6" thickBot="1" x14ac:dyDescent="0.45">
      <c r="A50" s="286"/>
      <c r="B50" s="287"/>
      <c r="C50" s="243"/>
      <c r="D50" s="248" t="s">
        <v>271</v>
      </c>
      <c r="E50" s="233" t="s">
        <v>273</v>
      </c>
      <c r="F50" s="177" t="s">
        <v>118</v>
      </c>
      <c r="H50" s="161"/>
      <c r="I50" s="264"/>
      <c r="J50" s="255"/>
      <c r="K50" s="255"/>
      <c r="L50" s="250"/>
      <c r="M50" s="255"/>
      <c r="N50" s="207" t="s">
        <v>275</v>
      </c>
      <c r="O50" s="207"/>
      <c r="P50" s="208"/>
      <c r="Q50" s="207"/>
      <c r="S50" s="150"/>
      <c r="T50" s="150"/>
      <c r="U50" s="150"/>
      <c r="V50" s="150"/>
      <c r="W50" s="150"/>
      <c r="X50" s="150"/>
      <c r="Y50" s="150"/>
      <c r="Z50" s="150"/>
      <c r="AA50" s="150"/>
      <c r="AB50" s="150"/>
      <c r="AC50" s="150"/>
      <c r="AD50" s="150"/>
      <c r="AE50" s="150"/>
      <c r="AF50" s="150"/>
      <c r="AG50" s="150"/>
      <c r="AH50" s="150"/>
      <c r="AI50" s="150"/>
      <c r="AJ50" s="150"/>
      <c r="AK50" s="150"/>
      <c r="AL50" s="150"/>
    </row>
    <row r="51" spans="1:41" ht="58.5" customHeight="1" thickBot="1" x14ac:dyDescent="0.45">
      <c r="A51" s="286"/>
      <c r="B51" s="287"/>
      <c r="C51" s="244"/>
      <c r="D51" s="278"/>
      <c r="E51" s="234"/>
      <c r="F51" s="183" t="s">
        <v>124</v>
      </c>
      <c r="H51" s="161"/>
      <c r="I51" s="249"/>
      <c r="J51" s="256"/>
      <c r="K51" s="256"/>
      <c r="L51" s="251"/>
      <c r="M51" s="256"/>
      <c r="N51" s="210" t="s">
        <v>281</v>
      </c>
      <c r="O51" s="210"/>
      <c r="P51" s="211"/>
      <c r="Q51" s="210"/>
      <c r="S51" s="150"/>
      <c r="T51" s="150"/>
      <c r="U51" s="150"/>
      <c r="V51" s="150"/>
      <c r="W51" s="150"/>
      <c r="X51" s="150"/>
      <c r="Y51" s="150"/>
      <c r="Z51" s="150"/>
      <c r="AA51" s="150"/>
      <c r="AB51" s="150"/>
      <c r="AC51" s="150"/>
      <c r="AD51" s="150"/>
      <c r="AE51" s="150"/>
      <c r="AF51" s="150"/>
      <c r="AG51" s="150"/>
      <c r="AH51" s="150"/>
      <c r="AI51" s="150"/>
      <c r="AJ51" s="150"/>
      <c r="AK51" s="150"/>
      <c r="AL51" s="150"/>
    </row>
    <row r="52" spans="1:41" ht="18.600000000000001" thickBot="1" x14ac:dyDescent="0.4">
      <c r="A52" s="286"/>
      <c r="B52" s="287"/>
      <c r="C52" s="178"/>
      <c r="D52" s="179"/>
      <c r="E52" s="180"/>
      <c r="F52" s="181"/>
      <c r="G52" s="158"/>
      <c r="H52" s="159"/>
      <c r="I52" s="181"/>
      <c r="J52" s="158"/>
      <c r="K52" s="352"/>
      <c r="L52" s="212"/>
      <c r="M52" s="361"/>
      <c r="N52" s="181"/>
      <c r="O52" s="181"/>
      <c r="P52" s="213"/>
      <c r="Q52" s="181"/>
      <c r="R52" s="160"/>
      <c r="S52" s="150"/>
      <c r="T52" s="150"/>
      <c r="U52" s="150"/>
      <c r="V52" s="150"/>
      <c r="W52" s="150"/>
      <c r="X52" s="150"/>
      <c r="Y52" s="150"/>
      <c r="Z52" s="150"/>
      <c r="AA52" s="150"/>
      <c r="AB52" s="150"/>
      <c r="AC52" s="150"/>
      <c r="AD52" s="150"/>
      <c r="AE52" s="150"/>
      <c r="AF52" s="150"/>
      <c r="AG52" s="150"/>
      <c r="AH52" s="150"/>
      <c r="AI52" s="150"/>
      <c r="AJ52" s="150"/>
      <c r="AK52" s="150"/>
      <c r="AL52" s="150"/>
      <c r="AM52" s="160"/>
      <c r="AN52" s="160"/>
      <c r="AO52" s="160"/>
    </row>
    <row r="53" spans="1:41" ht="21.6" thickBot="1" x14ac:dyDescent="0.45">
      <c r="A53" s="286"/>
      <c r="B53" s="287"/>
      <c r="C53" s="242">
        <f>C46+1</f>
        <v>8</v>
      </c>
      <c r="D53" s="248" t="s">
        <v>284</v>
      </c>
      <c r="E53" s="233" t="s">
        <v>804</v>
      </c>
      <c r="F53" s="176" t="s">
        <v>74</v>
      </c>
      <c r="H53" s="161"/>
      <c r="I53" s="346" t="s">
        <v>94</v>
      </c>
      <c r="J53" s="254" t="s">
        <v>95</v>
      </c>
      <c r="K53" s="350" t="s">
        <v>292</v>
      </c>
      <c r="L53" s="294"/>
      <c r="M53" s="360"/>
      <c r="N53" s="207" t="s">
        <v>225</v>
      </c>
      <c r="O53" s="207" t="s">
        <v>298</v>
      </c>
      <c r="P53" s="208"/>
      <c r="Q53" s="207"/>
      <c r="S53" s="150"/>
      <c r="T53" s="150"/>
      <c r="U53" s="150"/>
      <c r="V53" s="150"/>
      <c r="W53" s="150"/>
      <c r="X53" s="150"/>
      <c r="Y53" s="150"/>
      <c r="Z53" s="150"/>
      <c r="AA53" s="150"/>
      <c r="AB53" s="150"/>
      <c r="AC53" s="150"/>
      <c r="AD53" s="150"/>
      <c r="AE53" s="150"/>
      <c r="AF53" s="150"/>
      <c r="AG53" s="150"/>
      <c r="AH53" s="150"/>
      <c r="AI53" s="150"/>
      <c r="AJ53" s="150"/>
      <c r="AK53" s="150"/>
      <c r="AL53" s="150"/>
    </row>
    <row r="54" spans="1:41" ht="62.25" customHeight="1" thickBot="1" x14ac:dyDescent="0.45">
      <c r="A54" s="286"/>
      <c r="B54" s="287"/>
      <c r="C54" s="243"/>
      <c r="D54" s="249"/>
      <c r="E54" s="234"/>
      <c r="F54" s="176" t="s">
        <v>95</v>
      </c>
      <c r="H54" s="161"/>
      <c r="I54" s="264"/>
      <c r="J54" s="255"/>
      <c r="K54" s="351"/>
      <c r="L54" s="250"/>
      <c r="M54" s="255"/>
      <c r="N54" s="207" t="s">
        <v>300</v>
      </c>
      <c r="O54" s="207" t="s">
        <v>301</v>
      </c>
      <c r="P54" s="208"/>
      <c r="Q54" s="207"/>
      <c r="S54" s="150"/>
      <c r="T54" s="150"/>
      <c r="U54" s="150"/>
      <c r="V54" s="150"/>
      <c r="W54" s="150"/>
      <c r="X54" s="150"/>
      <c r="Y54" s="150"/>
      <c r="Z54" s="150"/>
      <c r="AA54" s="150"/>
      <c r="AB54" s="150"/>
      <c r="AC54" s="150"/>
      <c r="AD54" s="150"/>
      <c r="AE54" s="150"/>
      <c r="AF54" s="150"/>
      <c r="AG54" s="150"/>
      <c r="AH54" s="150"/>
      <c r="AI54" s="150"/>
      <c r="AJ54" s="150"/>
      <c r="AK54" s="150"/>
      <c r="AL54" s="150"/>
    </row>
    <row r="55" spans="1:41" ht="21.6" thickBot="1" x14ac:dyDescent="0.45">
      <c r="A55" s="286"/>
      <c r="B55" s="287"/>
      <c r="C55" s="243"/>
      <c r="D55" s="248" t="s">
        <v>302</v>
      </c>
      <c r="E55" s="233" t="s">
        <v>805</v>
      </c>
      <c r="F55" s="176" t="s">
        <v>106</v>
      </c>
      <c r="H55" s="161"/>
      <c r="I55" s="249"/>
      <c r="J55" s="255"/>
      <c r="K55" s="255"/>
      <c r="L55" s="250"/>
      <c r="M55" s="255"/>
      <c r="N55" s="207" t="s">
        <v>303</v>
      </c>
      <c r="O55" s="207" t="s">
        <v>304</v>
      </c>
      <c r="P55" s="208"/>
      <c r="Q55" s="207"/>
      <c r="S55" s="150"/>
      <c r="T55" s="150"/>
      <c r="U55" s="150"/>
      <c r="V55" s="150"/>
      <c r="W55" s="150"/>
      <c r="X55" s="150"/>
      <c r="Y55" s="150"/>
      <c r="Z55" s="150"/>
      <c r="AA55" s="150"/>
      <c r="AB55" s="150"/>
      <c r="AC55" s="150"/>
      <c r="AD55" s="150"/>
      <c r="AE55" s="150"/>
      <c r="AF55" s="150"/>
      <c r="AG55" s="150"/>
      <c r="AH55" s="150"/>
      <c r="AI55" s="150"/>
      <c r="AJ55" s="150"/>
      <c r="AK55" s="150"/>
      <c r="AL55" s="150"/>
    </row>
    <row r="56" spans="1:41" ht="54.75" customHeight="1" thickBot="1" x14ac:dyDescent="0.45">
      <c r="A56" s="286"/>
      <c r="B56" s="287"/>
      <c r="C56" s="243"/>
      <c r="D56" s="249"/>
      <c r="E56" s="234"/>
      <c r="F56" s="177" t="s">
        <v>113</v>
      </c>
      <c r="H56" s="161"/>
      <c r="I56" s="347" t="s">
        <v>115</v>
      </c>
      <c r="J56" s="255"/>
      <c r="K56" s="255"/>
      <c r="L56" s="250"/>
      <c r="M56" s="255"/>
      <c r="N56" s="207" t="s">
        <v>305</v>
      </c>
      <c r="O56" s="207" t="s">
        <v>306</v>
      </c>
      <c r="P56" s="208"/>
      <c r="Q56" s="207"/>
      <c r="S56" s="150"/>
      <c r="T56" s="150"/>
      <c r="U56" s="150"/>
      <c r="V56" s="150"/>
      <c r="W56" s="150"/>
      <c r="X56" s="150"/>
      <c r="Y56" s="150"/>
      <c r="Z56" s="150"/>
      <c r="AA56" s="150"/>
      <c r="AB56" s="150"/>
      <c r="AC56" s="150"/>
      <c r="AD56" s="150"/>
      <c r="AE56" s="150"/>
      <c r="AF56" s="150"/>
      <c r="AG56" s="150"/>
      <c r="AH56" s="150"/>
      <c r="AI56" s="150"/>
      <c r="AJ56" s="150"/>
      <c r="AK56" s="150"/>
      <c r="AL56" s="150"/>
    </row>
    <row r="57" spans="1:41" ht="21.6" thickBot="1" x14ac:dyDescent="0.45">
      <c r="A57" s="286"/>
      <c r="B57" s="287"/>
      <c r="C57" s="243"/>
      <c r="D57" s="238" t="s">
        <v>307</v>
      </c>
      <c r="E57" s="233" t="s">
        <v>308</v>
      </c>
      <c r="F57" s="177" t="s">
        <v>118</v>
      </c>
      <c r="H57" s="161"/>
      <c r="I57" s="264"/>
      <c r="J57" s="255"/>
      <c r="K57" s="255"/>
      <c r="L57" s="250"/>
      <c r="M57" s="255"/>
      <c r="N57" s="207" t="s">
        <v>309</v>
      </c>
      <c r="O57" s="207" t="s">
        <v>310</v>
      </c>
      <c r="P57" s="208"/>
      <c r="Q57" s="207"/>
      <c r="S57" s="150"/>
      <c r="T57" s="150"/>
      <c r="U57" s="150"/>
      <c r="V57" s="150"/>
      <c r="W57" s="150"/>
      <c r="X57" s="150"/>
      <c r="Y57" s="150"/>
      <c r="Z57" s="150"/>
      <c r="AA57" s="150"/>
      <c r="AB57" s="150"/>
      <c r="AC57" s="150"/>
      <c r="AD57" s="150"/>
      <c r="AE57" s="150"/>
      <c r="AF57" s="150"/>
      <c r="AG57" s="150"/>
      <c r="AH57" s="150"/>
      <c r="AI57" s="150"/>
      <c r="AJ57" s="150"/>
      <c r="AK57" s="150"/>
      <c r="AL57" s="150"/>
    </row>
    <row r="58" spans="1:41" ht="52.5" customHeight="1" x14ac:dyDescent="0.4">
      <c r="A58" s="286"/>
      <c r="B58" s="287"/>
      <c r="C58" s="244"/>
      <c r="D58" s="239"/>
      <c r="E58" s="234"/>
      <c r="F58" s="183" t="s">
        <v>124</v>
      </c>
      <c r="H58" s="161"/>
      <c r="I58" s="249"/>
      <c r="J58" s="256"/>
      <c r="K58" s="256"/>
      <c r="L58" s="251"/>
      <c r="M58" s="256"/>
      <c r="N58" s="210" t="s">
        <v>311</v>
      </c>
      <c r="O58" s="210" t="s">
        <v>312</v>
      </c>
      <c r="P58" s="211"/>
      <c r="Q58" s="210"/>
      <c r="S58" s="150"/>
      <c r="T58" s="150"/>
      <c r="U58" s="150"/>
      <c r="V58" s="150"/>
      <c r="W58" s="150"/>
      <c r="X58" s="150"/>
      <c r="Y58" s="150"/>
      <c r="Z58" s="150"/>
      <c r="AA58" s="150"/>
      <c r="AB58" s="150"/>
      <c r="AC58" s="150"/>
      <c r="AD58" s="150"/>
      <c r="AE58" s="150"/>
      <c r="AF58" s="150"/>
      <c r="AG58" s="150"/>
      <c r="AH58" s="150"/>
      <c r="AI58" s="150"/>
      <c r="AJ58" s="150"/>
      <c r="AK58" s="150"/>
      <c r="AL58" s="150"/>
    </row>
    <row r="59" spans="1:41" ht="18" x14ac:dyDescent="0.35">
      <c r="A59" s="286"/>
      <c r="B59" s="287"/>
      <c r="C59" s="178"/>
      <c r="D59" s="179"/>
      <c r="E59" s="180"/>
      <c r="F59" s="181"/>
      <c r="G59" s="158"/>
      <c r="H59" s="159"/>
      <c r="I59" s="181"/>
      <c r="J59" s="158"/>
      <c r="K59" s="352"/>
      <c r="L59" s="212"/>
      <c r="M59" s="361"/>
      <c r="N59" s="181"/>
      <c r="O59" s="181"/>
      <c r="P59" s="213"/>
      <c r="Q59" s="181"/>
      <c r="R59" s="160"/>
      <c r="S59" s="150"/>
      <c r="T59" s="150"/>
      <c r="U59" s="150"/>
      <c r="V59" s="150"/>
      <c r="W59" s="150"/>
      <c r="X59" s="150"/>
      <c r="Y59" s="150"/>
      <c r="Z59" s="150"/>
      <c r="AA59" s="150"/>
      <c r="AB59" s="150"/>
      <c r="AC59" s="150"/>
      <c r="AD59" s="150"/>
      <c r="AE59" s="150"/>
      <c r="AF59" s="150"/>
      <c r="AG59" s="150"/>
      <c r="AH59" s="150"/>
      <c r="AI59" s="150"/>
      <c r="AJ59" s="150"/>
      <c r="AK59" s="150"/>
      <c r="AL59" s="150"/>
      <c r="AM59" s="160"/>
      <c r="AN59" s="160"/>
      <c r="AO59" s="160"/>
    </row>
    <row r="60" spans="1:41" ht="21" x14ac:dyDescent="0.4">
      <c r="A60" s="286"/>
      <c r="B60" s="287"/>
      <c r="C60" s="242">
        <f>C53+1</f>
        <v>9</v>
      </c>
      <c r="D60" s="238" t="s">
        <v>313</v>
      </c>
      <c r="E60" s="241" t="s">
        <v>773</v>
      </c>
      <c r="F60" s="176" t="s">
        <v>74</v>
      </c>
      <c r="H60" s="156"/>
      <c r="I60" s="346" t="s">
        <v>94</v>
      </c>
      <c r="J60" s="254" t="s">
        <v>95</v>
      </c>
      <c r="K60" s="350" t="s">
        <v>314</v>
      </c>
      <c r="L60" s="294"/>
      <c r="M60" s="360"/>
      <c r="N60" s="207" t="s">
        <v>315</v>
      </c>
      <c r="O60" s="207" t="s">
        <v>316</v>
      </c>
      <c r="P60" s="208"/>
      <c r="Q60" s="207"/>
      <c r="S60" s="150"/>
      <c r="T60" s="150"/>
      <c r="U60" s="150"/>
      <c r="V60" s="150"/>
      <c r="W60" s="150"/>
      <c r="X60" s="150"/>
      <c r="Y60" s="150"/>
      <c r="Z60" s="150"/>
      <c r="AA60" s="150"/>
      <c r="AB60" s="150"/>
      <c r="AC60" s="150"/>
      <c r="AD60" s="150"/>
      <c r="AE60" s="150"/>
      <c r="AF60" s="150"/>
      <c r="AG60" s="150"/>
      <c r="AH60" s="150"/>
      <c r="AI60" s="150"/>
      <c r="AJ60" s="150"/>
      <c r="AK60" s="150"/>
      <c r="AL60" s="150"/>
    </row>
    <row r="61" spans="1:41" ht="57.75" customHeight="1" x14ac:dyDescent="0.4">
      <c r="A61" s="286"/>
      <c r="B61" s="287"/>
      <c r="C61" s="243"/>
      <c r="D61" s="239"/>
      <c r="E61" s="234"/>
      <c r="F61" s="176" t="s">
        <v>95</v>
      </c>
      <c r="H61" s="157"/>
      <c r="I61" s="264"/>
      <c r="J61" s="255"/>
      <c r="K61" s="351"/>
      <c r="L61" s="250"/>
      <c r="M61" s="255"/>
      <c r="N61" s="207" t="s">
        <v>317</v>
      </c>
      <c r="O61" s="207" t="s">
        <v>318</v>
      </c>
      <c r="P61" s="208"/>
      <c r="Q61" s="207"/>
      <c r="S61" s="150"/>
      <c r="T61" s="150"/>
      <c r="U61" s="150"/>
      <c r="V61" s="150"/>
      <c r="W61" s="150"/>
      <c r="X61" s="150"/>
      <c r="Y61" s="150"/>
      <c r="Z61" s="150"/>
      <c r="AA61" s="150"/>
      <c r="AB61" s="150"/>
      <c r="AC61" s="150"/>
      <c r="AD61" s="150"/>
      <c r="AE61" s="150"/>
      <c r="AF61" s="150"/>
      <c r="AG61" s="150"/>
      <c r="AH61" s="150"/>
      <c r="AI61" s="150"/>
      <c r="AJ61" s="150"/>
      <c r="AK61" s="150"/>
      <c r="AL61" s="150"/>
    </row>
    <row r="62" spans="1:41" ht="21" x14ac:dyDescent="0.4">
      <c r="A62" s="286"/>
      <c r="B62" s="287"/>
      <c r="C62" s="243"/>
      <c r="D62" s="238" t="s">
        <v>319</v>
      </c>
      <c r="E62" s="236" t="s">
        <v>320</v>
      </c>
      <c r="F62" s="176" t="s">
        <v>106</v>
      </c>
      <c r="H62" s="157"/>
      <c r="I62" s="249"/>
      <c r="J62" s="255"/>
      <c r="K62" s="255"/>
      <c r="L62" s="250"/>
      <c r="M62" s="255"/>
      <c r="N62" s="207" t="s">
        <v>321</v>
      </c>
      <c r="O62" s="207"/>
      <c r="P62" s="208"/>
      <c r="Q62" s="207"/>
      <c r="S62" s="150"/>
      <c r="T62" s="150"/>
      <c r="U62" s="150"/>
      <c r="V62" s="150"/>
      <c r="W62" s="150"/>
      <c r="X62" s="150"/>
      <c r="Y62" s="150"/>
      <c r="Z62" s="150"/>
      <c r="AA62" s="150"/>
      <c r="AB62" s="150"/>
      <c r="AC62" s="150"/>
      <c r="AD62" s="150"/>
      <c r="AE62" s="150"/>
      <c r="AF62" s="150"/>
      <c r="AG62" s="150"/>
      <c r="AH62" s="150"/>
      <c r="AI62" s="150"/>
      <c r="AJ62" s="150"/>
      <c r="AK62" s="150"/>
      <c r="AL62" s="150"/>
    </row>
    <row r="63" spans="1:41" ht="21" x14ac:dyDescent="0.4">
      <c r="A63" s="286"/>
      <c r="B63" s="287"/>
      <c r="C63" s="243"/>
      <c r="D63" s="239"/>
      <c r="E63" s="240"/>
      <c r="F63" s="177" t="s">
        <v>113</v>
      </c>
      <c r="H63" s="157"/>
      <c r="I63" s="347" t="s">
        <v>115</v>
      </c>
      <c r="J63" s="255"/>
      <c r="K63" s="255"/>
      <c r="L63" s="250"/>
      <c r="M63" s="255"/>
      <c r="N63" s="207" t="s">
        <v>322</v>
      </c>
      <c r="O63" s="207"/>
      <c r="P63" s="208"/>
      <c r="Q63" s="207"/>
      <c r="S63" s="150"/>
      <c r="T63" s="150"/>
      <c r="U63" s="150"/>
      <c r="V63" s="150"/>
      <c r="W63" s="150"/>
      <c r="X63" s="150"/>
      <c r="Y63" s="150"/>
      <c r="Z63" s="150"/>
      <c r="AA63" s="150"/>
      <c r="AB63" s="150"/>
      <c r="AC63" s="150"/>
      <c r="AD63" s="150"/>
      <c r="AE63" s="150"/>
      <c r="AF63" s="150"/>
      <c r="AG63" s="150"/>
      <c r="AH63" s="150"/>
      <c r="AI63" s="150"/>
      <c r="AJ63" s="150"/>
      <c r="AK63" s="150"/>
      <c r="AL63" s="150"/>
    </row>
    <row r="64" spans="1:41" ht="21" x14ac:dyDescent="0.4">
      <c r="A64" s="286"/>
      <c r="B64" s="287"/>
      <c r="C64" s="243"/>
      <c r="D64" s="238" t="s">
        <v>323</v>
      </c>
      <c r="E64" s="236" t="s">
        <v>324</v>
      </c>
      <c r="F64" s="177" t="s">
        <v>118</v>
      </c>
      <c r="H64" s="157"/>
      <c r="I64" s="264"/>
      <c r="J64" s="255"/>
      <c r="K64" s="255"/>
      <c r="L64" s="250"/>
      <c r="M64" s="255"/>
      <c r="N64" s="207"/>
      <c r="O64" s="207"/>
      <c r="P64" s="208"/>
      <c r="Q64" s="207"/>
      <c r="S64" s="150"/>
      <c r="T64" s="150"/>
      <c r="U64" s="150"/>
      <c r="V64" s="150"/>
      <c r="W64" s="150"/>
      <c r="X64" s="150"/>
      <c r="Y64" s="150"/>
      <c r="Z64" s="150"/>
      <c r="AA64" s="150"/>
      <c r="AB64" s="150"/>
      <c r="AC64" s="150"/>
      <c r="AD64" s="150"/>
      <c r="AE64" s="150"/>
      <c r="AF64" s="150"/>
      <c r="AG64" s="150"/>
      <c r="AH64" s="150"/>
      <c r="AI64" s="150"/>
      <c r="AJ64" s="150"/>
      <c r="AK64" s="150"/>
      <c r="AL64" s="150"/>
    </row>
    <row r="65" spans="1:41" ht="43.5" customHeight="1" x14ac:dyDescent="0.4">
      <c r="A65" s="288"/>
      <c r="B65" s="289"/>
      <c r="C65" s="244"/>
      <c r="D65" s="239"/>
      <c r="E65" s="237"/>
      <c r="F65" s="183" t="s">
        <v>124</v>
      </c>
      <c r="H65" s="157"/>
      <c r="I65" s="249"/>
      <c r="J65" s="256"/>
      <c r="K65" s="256"/>
      <c r="L65" s="251"/>
      <c r="M65" s="256"/>
      <c r="N65" s="210"/>
      <c r="O65" s="210"/>
      <c r="P65" s="211"/>
      <c r="Q65" s="210"/>
      <c r="S65" s="150"/>
      <c r="T65" s="150"/>
      <c r="U65" s="150"/>
      <c r="V65" s="150"/>
      <c r="W65" s="150"/>
      <c r="X65" s="150"/>
      <c r="Y65" s="150"/>
      <c r="Z65" s="150"/>
      <c r="AA65" s="150"/>
      <c r="AB65" s="150"/>
      <c r="AC65" s="150"/>
      <c r="AD65" s="150"/>
      <c r="AE65" s="150"/>
      <c r="AF65" s="150"/>
      <c r="AG65" s="150"/>
      <c r="AH65" s="150"/>
      <c r="AI65" s="150"/>
      <c r="AJ65" s="150"/>
      <c r="AK65" s="150"/>
      <c r="AL65" s="150"/>
    </row>
    <row r="66" spans="1:41" ht="31.8" thickBot="1" x14ac:dyDescent="0.65">
      <c r="A66" s="184"/>
      <c r="B66" s="184"/>
      <c r="C66" s="178"/>
      <c r="D66" s="179"/>
      <c r="E66" s="180"/>
      <c r="F66" s="181"/>
      <c r="G66" s="158"/>
      <c r="H66" s="159"/>
      <c r="I66" s="181"/>
      <c r="J66" s="158"/>
      <c r="K66" s="352"/>
      <c r="L66" s="212"/>
      <c r="M66" s="361"/>
      <c r="N66" s="181"/>
      <c r="O66" s="181"/>
      <c r="P66" s="213"/>
      <c r="Q66" s="181"/>
      <c r="R66" s="160"/>
      <c r="S66" s="150"/>
      <c r="T66" s="150"/>
      <c r="U66" s="150"/>
      <c r="V66" s="150"/>
      <c r="W66" s="150"/>
      <c r="X66" s="150"/>
      <c r="Y66" s="150"/>
      <c r="Z66" s="150"/>
      <c r="AA66" s="150"/>
      <c r="AB66" s="150"/>
      <c r="AC66" s="150"/>
      <c r="AD66" s="150"/>
      <c r="AE66" s="150"/>
      <c r="AF66" s="150"/>
      <c r="AG66" s="150"/>
      <c r="AH66" s="150"/>
      <c r="AI66" s="150"/>
      <c r="AJ66" s="150"/>
      <c r="AK66" s="150"/>
      <c r="AL66" s="150"/>
      <c r="AM66" s="160"/>
      <c r="AN66" s="160"/>
      <c r="AO66" s="160"/>
    </row>
    <row r="67" spans="1:41" ht="21.6" thickBot="1" x14ac:dyDescent="0.45">
      <c r="A67" s="284" t="s">
        <v>325</v>
      </c>
      <c r="B67" s="285"/>
      <c r="C67" s="242">
        <f>C60+1</f>
        <v>10</v>
      </c>
      <c r="D67" s="248" t="s">
        <v>326</v>
      </c>
      <c r="E67" s="233" t="s">
        <v>806</v>
      </c>
      <c r="F67" s="176" t="s">
        <v>74</v>
      </c>
      <c r="H67" s="161"/>
      <c r="I67" s="346" t="s">
        <v>94</v>
      </c>
      <c r="J67" s="254" t="s">
        <v>95</v>
      </c>
      <c r="K67" s="355" t="s">
        <v>327</v>
      </c>
      <c r="L67" s="294"/>
      <c r="M67" s="360"/>
      <c r="N67" s="207" t="s">
        <v>328</v>
      </c>
      <c r="O67" s="207" t="s">
        <v>329</v>
      </c>
      <c r="P67" s="208"/>
      <c r="Q67" s="207"/>
      <c r="S67" s="150"/>
      <c r="T67" s="150"/>
      <c r="U67" s="150"/>
      <c r="V67" s="150"/>
      <c r="W67" s="150"/>
      <c r="X67" s="150"/>
      <c r="Y67" s="150"/>
      <c r="Z67" s="150"/>
      <c r="AA67" s="150"/>
      <c r="AB67" s="150"/>
      <c r="AC67" s="150"/>
      <c r="AD67" s="150"/>
      <c r="AE67" s="150"/>
      <c r="AF67" s="150"/>
      <c r="AG67" s="150"/>
      <c r="AH67" s="150"/>
      <c r="AI67" s="150"/>
      <c r="AJ67" s="150"/>
      <c r="AK67" s="150"/>
      <c r="AL67" s="150"/>
    </row>
    <row r="68" spans="1:41" ht="129.75" customHeight="1" thickBot="1" x14ac:dyDescent="0.45">
      <c r="A68" s="286"/>
      <c r="B68" s="287"/>
      <c r="C68" s="243"/>
      <c r="D68" s="249"/>
      <c r="E68" s="234"/>
      <c r="F68" s="176" t="s">
        <v>95</v>
      </c>
      <c r="H68" s="161"/>
      <c r="I68" s="264"/>
      <c r="J68" s="255"/>
      <c r="K68" s="256"/>
      <c r="L68" s="250"/>
      <c r="M68" s="255"/>
      <c r="N68" s="207" t="s">
        <v>330</v>
      </c>
      <c r="O68" s="207" t="s">
        <v>331</v>
      </c>
      <c r="P68" s="208"/>
      <c r="Q68" s="207"/>
      <c r="S68" s="150"/>
      <c r="T68" s="150"/>
      <c r="U68" s="150"/>
      <c r="V68" s="150"/>
      <c r="W68" s="150"/>
      <c r="X68" s="150"/>
      <c r="Y68" s="150"/>
      <c r="Z68" s="150"/>
      <c r="AA68" s="150"/>
      <c r="AB68" s="150"/>
      <c r="AC68" s="150"/>
      <c r="AD68" s="150"/>
      <c r="AE68" s="150"/>
      <c r="AF68" s="150"/>
      <c r="AG68" s="150"/>
      <c r="AH68" s="150"/>
      <c r="AI68" s="150"/>
      <c r="AJ68" s="150"/>
      <c r="AK68" s="150"/>
      <c r="AL68" s="150"/>
    </row>
    <row r="69" spans="1:41" ht="21.6" thickBot="1" x14ac:dyDescent="0.45">
      <c r="A69" s="286"/>
      <c r="B69" s="287"/>
      <c r="C69" s="243"/>
      <c r="D69" s="238" t="s">
        <v>332</v>
      </c>
      <c r="E69" s="233" t="s">
        <v>807</v>
      </c>
      <c r="F69" s="176" t="s">
        <v>106</v>
      </c>
      <c r="H69" s="161"/>
      <c r="I69" s="249"/>
      <c r="J69" s="255"/>
      <c r="K69" s="356"/>
      <c r="L69" s="250"/>
      <c r="M69" s="255"/>
      <c r="N69" s="207" t="s">
        <v>333</v>
      </c>
      <c r="O69" s="207" t="s">
        <v>334</v>
      </c>
      <c r="P69" s="208"/>
      <c r="Q69" s="207"/>
      <c r="S69" s="150"/>
      <c r="T69" s="150"/>
      <c r="U69" s="150"/>
      <c r="V69" s="150"/>
      <c r="W69" s="150"/>
      <c r="X69" s="150"/>
      <c r="Y69" s="150"/>
      <c r="Z69" s="150"/>
      <c r="AA69" s="150"/>
      <c r="AB69" s="150"/>
      <c r="AC69" s="150"/>
      <c r="AD69" s="150"/>
      <c r="AE69" s="150"/>
      <c r="AF69" s="150"/>
      <c r="AG69" s="150"/>
      <c r="AH69" s="150"/>
      <c r="AI69" s="150"/>
      <c r="AJ69" s="150"/>
      <c r="AK69" s="150"/>
      <c r="AL69" s="150"/>
    </row>
    <row r="70" spans="1:41" ht="69.75" customHeight="1" x14ac:dyDescent="0.4">
      <c r="A70" s="286"/>
      <c r="B70" s="287"/>
      <c r="C70" s="243"/>
      <c r="D70" s="239"/>
      <c r="E70" s="234"/>
      <c r="F70" s="177" t="s">
        <v>113</v>
      </c>
      <c r="H70" s="161"/>
      <c r="I70" s="347" t="s">
        <v>115</v>
      </c>
      <c r="J70" s="255"/>
      <c r="K70" s="255"/>
      <c r="L70" s="250"/>
      <c r="M70" s="255"/>
      <c r="N70" s="207" t="s">
        <v>335</v>
      </c>
      <c r="O70" s="207" t="s">
        <v>336</v>
      </c>
      <c r="P70" s="208"/>
      <c r="Q70" s="207"/>
      <c r="S70" s="150"/>
      <c r="T70" s="150"/>
      <c r="U70" s="150"/>
      <c r="V70" s="150"/>
      <c r="W70" s="150"/>
      <c r="X70" s="150"/>
      <c r="Y70" s="150"/>
      <c r="Z70" s="150"/>
      <c r="AA70" s="150"/>
      <c r="AB70" s="150"/>
      <c r="AC70" s="150"/>
      <c r="AD70" s="150"/>
      <c r="AE70" s="150"/>
      <c r="AF70" s="150"/>
      <c r="AG70" s="150"/>
      <c r="AH70" s="150"/>
      <c r="AI70" s="150"/>
      <c r="AJ70" s="150"/>
      <c r="AK70" s="150"/>
      <c r="AL70" s="150"/>
    </row>
    <row r="71" spans="1:41" ht="21" x14ac:dyDescent="0.4">
      <c r="A71" s="286"/>
      <c r="B71" s="287"/>
      <c r="C71" s="243"/>
      <c r="D71" s="238" t="s">
        <v>337</v>
      </c>
      <c r="E71" s="233" t="s">
        <v>808</v>
      </c>
      <c r="F71" s="177" t="s">
        <v>118</v>
      </c>
      <c r="H71" s="161"/>
      <c r="I71" s="264"/>
      <c r="J71" s="255"/>
      <c r="K71" s="255"/>
      <c r="L71" s="250"/>
      <c r="M71" s="255"/>
      <c r="N71" s="207" t="s">
        <v>338</v>
      </c>
      <c r="O71" s="207" t="s">
        <v>339</v>
      </c>
      <c r="P71" s="208"/>
      <c r="Q71" s="207"/>
      <c r="S71" s="150"/>
      <c r="T71" s="150"/>
      <c r="U71" s="150"/>
      <c r="V71" s="150"/>
      <c r="W71" s="150"/>
      <c r="X71" s="150"/>
      <c r="Y71" s="150"/>
      <c r="Z71" s="150"/>
      <c r="AA71" s="150"/>
      <c r="AB71" s="150"/>
      <c r="AC71" s="150"/>
      <c r="AD71" s="150"/>
      <c r="AE71" s="150"/>
      <c r="AF71" s="150"/>
      <c r="AG71" s="150"/>
      <c r="AH71" s="150"/>
      <c r="AI71" s="150"/>
      <c r="AJ71" s="150"/>
      <c r="AK71" s="150"/>
      <c r="AL71" s="150"/>
    </row>
    <row r="72" spans="1:41" ht="48.75" customHeight="1" x14ac:dyDescent="0.4">
      <c r="A72" s="286"/>
      <c r="B72" s="287"/>
      <c r="C72" s="244"/>
      <c r="D72" s="239"/>
      <c r="E72" s="234"/>
      <c r="F72" s="183" t="s">
        <v>124</v>
      </c>
      <c r="H72" s="161"/>
      <c r="I72" s="249"/>
      <c r="J72" s="256"/>
      <c r="K72" s="256"/>
      <c r="L72" s="251"/>
      <c r="M72" s="256"/>
      <c r="N72" s="210" t="s">
        <v>340</v>
      </c>
      <c r="O72" s="210" t="s">
        <v>341</v>
      </c>
      <c r="P72" s="211"/>
      <c r="Q72" s="210"/>
      <c r="S72" s="150"/>
      <c r="T72" s="150"/>
      <c r="U72" s="150"/>
      <c r="V72" s="150"/>
      <c r="W72" s="150"/>
      <c r="X72" s="150"/>
      <c r="Y72" s="150"/>
      <c r="Z72" s="150"/>
      <c r="AA72" s="150"/>
      <c r="AB72" s="150"/>
      <c r="AC72" s="150"/>
      <c r="AD72" s="150"/>
      <c r="AE72" s="150"/>
      <c r="AF72" s="150"/>
      <c r="AG72" s="150"/>
      <c r="AH72" s="150"/>
      <c r="AI72" s="150"/>
      <c r="AJ72" s="150"/>
      <c r="AK72" s="150"/>
      <c r="AL72" s="150"/>
    </row>
    <row r="73" spans="1:41" ht="18" x14ac:dyDescent="0.35">
      <c r="A73" s="286"/>
      <c r="B73" s="287"/>
      <c r="C73" s="178"/>
      <c r="D73" s="179"/>
      <c r="E73" s="180"/>
      <c r="F73" s="181"/>
      <c r="G73" s="158"/>
      <c r="H73" s="159"/>
      <c r="I73" s="181"/>
      <c r="J73" s="158"/>
      <c r="K73" s="352"/>
      <c r="L73" s="212"/>
      <c r="M73" s="361"/>
      <c r="N73" s="181"/>
      <c r="O73" s="181"/>
      <c r="P73" s="213"/>
      <c r="Q73" s="181"/>
      <c r="R73" s="160"/>
      <c r="S73" s="150"/>
      <c r="T73" s="150"/>
      <c r="U73" s="150"/>
      <c r="V73" s="150"/>
      <c r="W73" s="150"/>
      <c r="X73" s="150"/>
      <c r="Y73" s="150"/>
      <c r="Z73" s="150"/>
      <c r="AA73" s="150"/>
      <c r="AB73" s="150"/>
      <c r="AC73" s="150"/>
      <c r="AD73" s="150"/>
      <c r="AE73" s="150"/>
      <c r="AF73" s="150"/>
      <c r="AG73" s="150"/>
      <c r="AH73" s="150"/>
      <c r="AI73" s="150"/>
      <c r="AJ73" s="150"/>
      <c r="AK73" s="150"/>
      <c r="AL73" s="150"/>
      <c r="AM73" s="160"/>
      <c r="AN73" s="160"/>
      <c r="AO73" s="160"/>
    </row>
    <row r="74" spans="1:41" ht="21" x14ac:dyDescent="0.4">
      <c r="A74" s="286"/>
      <c r="B74" s="287"/>
      <c r="C74" s="242">
        <f>C67+1</f>
        <v>11</v>
      </c>
      <c r="D74" s="238" t="s">
        <v>342</v>
      </c>
      <c r="E74" s="233" t="s">
        <v>343</v>
      </c>
      <c r="F74" s="176" t="s">
        <v>74</v>
      </c>
      <c r="H74" s="156"/>
      <c r="I74" s="346" t="s">
        <v>94</v>
      </c>
      <c r="J74" s="254" t="s">
        <v>95</v>
      </c>
      <c r="K74" s="350" t="s">
        <v>344</v>
      </c>
      <c r="L74" s="294"/>
      <c r="M74" s="360"/>
      <c r="N74" s="207" t="s">
        <v>345</v>
      </c>
      <c r="O74" s="207"/>
      <c r="P74" s="208"/>
      <c r="Q74" s="207"/>
      <c r="S74" s="150"/>
      <c r="T74" s="150"/>
      <c r="U74" s="150"/>
      <c r="V74" s="150"/>
      <c r="W74" s="150"/>
      <c r="X74" s="150"/>
      <c r="Y74" s="150"/>
      <c r="Z74" s="150"/>
      <c r="AA74" s="150"/>
      <c r="AB74" s="150"/>
      <c r="AC74" s="150"/>
      <c r="AD74" s="150"/>
      <c r="AE74" s="150"/>
      <c r="AF74" s="150"/>
      <c r="AG74" s="150"/>
      <c r="AH74" s="150"/>
      <c r="AI74" s="150"/>
      <c r="AJ74" s="150"/>
      <c r="AK74" s="150"/>
      <c r="AL74" s="150"/>
    </row>
    <row r="75" spans="1:41" ht="42.75" customHeight="1" x14ac:dyDescent="0.4">
      <c r="A75" s="286"/>
      <c r="B75" s="287"/>
      <c r="C75" s="243"/>
      <c r="D75" s="239"/>
      <c r="E75" s="234"/>
      <c r="F75" s="176" t="s">
        <v>95</v>
      </c>
      <c r="H75" s="157"/>
      <c r="I75" s="264"/>
      <c r="J75" s="255"/>
      <c r="K75" s="351"/>
      <c r="L75" s="250"/>
      <c r="M75" s="255"/>
      <c r="N75" s="207" t="s">
        <v>346</v>
      </c>
      <c r="O75" s="207"/>
      <c r="P75" s="208"/>
      <c r="Q75" s="207"/>
      <c r="S75" s="150"/>
      <c r="T75" s="150"/>
      <c r="U75" s="150"/>
      <c r="V75" s="150"/>
      <c r="W75" s="150"/>
      <c r="X75" s="150"/>
      <c r="Y75" s="150"/>
      <c r="Z75" s="150"/>
      <c r="AA75" s="150"/>
      <c r="AB75" s="150"/>
      <c r="AC75" s="150"/>
      <c r="AD75" s="150"/>
      <c r="AE75" s="150"/>
      <c r="AF75" s="150"/>
      <c r="AG75" s="150"/>
      <c r="AH75" s="150"/>
      <c r="AI75" s="150"/>
      <c r="AJ75" s="150"/>
      <c r="AK75" s="150"/>
      <c r="AL75" s="150"/>
    </row>
    <row r="76" spans="1:41" ht="21" x14ac:dyDescent="0.4">
      <c r="A76" s="286"/>
      <c r="B76" s="287"/>
      <c r="C76" s="243"/>
      <c r="D76" s="238" t="s">
        <v>347</v>
      </c>
      <c r="E76" s="233" t="s">
        <v>348</v>
      </c>
      <c r="F76" s="176" t="s">
        <v>106</v>
      </c>
      <c r="H76" s="157"/>
      <c r="I76" s="249"/>
      <c r="J76" s="255"/>
      <c r="K76" s="255"/>
      <c r="L76" s="250"/>
      <c r="M76" s="255"/>
      <c r="N76" s="207" t="s">
        <v>349</v>
      </c>
      <c r="O76" s="207"/>
      <c r="P76" s="208"/>
      <c r="Q76" s="207"/>
      <c r="S76" s="150"/>
      <c r="T76" s="150"/>
      <c r="U76" s="150"/>
      <c r="V76" s="150"/>
      <c r="W76" s="150"/>
      <c r="X76" s="150"/>
      <c r="Y76" s="150"/>
      <c r="Z76" s="150"/>
      <c r="AA76" s="150"/>
      <c r="AB76" s="150"/>
      <c r="AC76" s="150"/>
      <c r="AD76" s="150"/>
      <c r="AE76" s="150"/>
      <c r="AF76" s="150"/>
      <c r="AG76" s="150"/>
      <c r="AH76" s="150"/>
      <c r="AI76" s="150"/>
      <c r="AJ76" s="150"/>
      <c r="AK76" s="150"/>
      <c r="AL76" s="150"/>
    </row>
    <row r="77" spans="1:41" ht="21" x14ac:dyDescent="0.4">
      <c r="A77" s="286"/>
      <c r="B77" s="287"/>
      <c r="C77" s="243"/>
      <c r="D77" s="239"/>
      <c r="E77" s="234"/>
      <c r="F77" s="177" t="s">
        <v>113</v>
      </c>
      <c r="H77" s="157"/>
      <c r="I77" s="347" t="s">
        <v>115</v>
      </c>
      <c r="J77" s="255"/>
      <c r="K77" s="255"/>
      <c r="L77" s="250"/>
      <c r="M77" s="255"/>
      <c r="N77" s="207" t="s">
        <v>350</v>
      </c>
      <c r="O77" s="207"/>
      <c r="P77" s="208"/>
      <c r="Q77" s="207"/>
      <c r="S77" s="150"/>
      <c r="T77" s="150"/>
      <c r="U77" s="150"/>
      <c r="V77" s="150"/>
      <c r="W77" s="150"/>
      <c r="X77" s="150"/>
      <c r="Y77" s="150"/>
      <c r="Z77" s="150"/>
      <c r="AA77" s="150"/>
      <c r="AB77" s="150"/>
      <c r="AC77" s="150"/>
      <c r="AD77" s="150"/>
      <c r="AE77" s="150"/>
      <c r="AF77" s="150"/>
      <c r="AG77" s="150"/>
      <c r="AH77" s="150"/>
      <c r="AI77" s="150"/>
      <c r="AJ77" s="150"/>
      <c r="AK77" s="150"/>
      <c r="AL77" s="150"/>
    </row>
    <row r="78" spans="1:41" ht="21" x14ac:dyDescent="0.4">
      <c r="A78" s="286"/>
      <c r="B78" s="287"/>
      <c r="C78" s="243"/>
      <c r="D78" s="238" t="s">
        <v>351</v>
      </c>
      <c r="E78" s="233" t="s">
        <v>352</v>
      </c>
      <c r="F78" s="177" t="s">
        <v>118</v>
      </c>
      <c r="H78" s="157"/>
      <c r="I78" s="264"/>
      <c r="J78" s="255"/>
      <c r="K78" s="255"/>
      <c r="L78" s="250"/>
      <c r="M78" s="255"/>
      <c r="N78" s="207" t="s">
        <v>353</v>
      </c>
      <c r="O78" s="207"/>
      <c r="P78" s="208"/>
      <c r="Q78" s="207"/>
      <c r="S78" s="150"/>
      <c r="T78" s="150"/>
      <c r="U78" s="150"/>
      <c r="V78" s="150"/>
      <c r="W78" s="150"/>
      <c r="X78" s="150"/>
      <c r="Y78" s="150"/>
      <c r="Z78" s="150"/>
      <c r="AA78" s="150"/>
      <c r="AB78" s="150"/>
      <c r="AC78" s="150"/>
      <c r="AD78" s="150"/>
      <c r="AE78" s="150"/>
      <c r="AF78" s="150"/>
      <c r="AG78" s="150"/>
      <c r="AH78" s="150"/>
      <c r="AI78" s="150"/>
      <c r="AJ78" s="150"/>
      <c r="AK78" s="150"/>
      <c r="AL78" s="150"/>
    </row>
    <row r="79" spans="1:41" ht="21" x14ac:dyDescent="0.4">
      <c r="A79" s="286"/>
      <c r="B79" s="287"/>
      <c r="C79" s="244"/>
      <c r="D79" s="239"/>
      <c r="E79" s="234"/>
      <c r="F79" s="183" t="s">
        <v>124</v>
      </c>
      <c r="H79" s="157"/>
      <c r="I79" s="249"/>
      <c r="J79" s="256"/>
      <c r="K79" s="256"/>
      <c r="L79" s="251"/>
      <c r="M79" s="256"/>
      <c r="N79" s="210"/>
      <c r="O79" s="210"/>
      <c r="P79" s="211"/>
      <c r="Q79" s="210"/>
      <c r="S79" s="150"/>
      <c r="T79" s="150"/>
      <c r="U79" s="150"/>
      <c r="V79" s="150"/>
      <c r="W79" s="150"/>
      <c r="X79" s="150"/>
      <c r="Y79" s="150"/>
      <c r="Z79" s="150"/>
      <c r="AA79" s="150"/>
      <c r="AB79" s="150"/>
      <c r="AC79" s="150"/>
      <c r="AD79" s="150"/>
      <c r="AE79" s="150"/>
      <c r="AF79" s="150"/>
      <c r="AG79" s="150"/>
      <c r="AH79" s="150"/>
      <c r="AI79" s="150"/>
      <c r="AJ79" s="150"/>
      <c r="AK79" s="150"/>
      <c r="AL79" s="150"/>
    </row>
    <row r="80" spans="1:41" ht="18" x14ac:dyDescent="0.35">
      <c r="A80" s="286"/>
      <c r="B80" s="287"/>
      <c r="C80" s="178"/>
      <c r="D80" s="179"/>
      <c r="E80" s="180"/>
      <c r="F80" s="181"/>
      <c r="G80" s="158"/>
      <c r="H80" s="159"/>
      <c r="I80" s="181"/>
      <c r="J80" s="158"/>
      <c r="K80" s="352"/>
      <c r="L80" s="212"/>
      <c r="M80" s="361"/>
      <c r="N80" s="181"/>
      <c r="O80" s="181"/>
      <c r="P80" s="213"/>
      <c r="Q80" s="181"/>
      <c r="R80" s="160"/>
      <c r="S80" s="150"/>
      <c r="T80" s="150"/>
      <c r="U80" s="150"/>
      <c r="V80" s="150"/>
      <c r="W80" s="150"/>
      <c r="X80" s="150"/>
      <c r="Y80" s="150"/>
      <c r="Z80" s="150"/>
      <c r="AA80" s="150"/>
      <c r="AB80" s="150"/>
      <c r="AC80" s="150"/>
      <c r="AD80" s="150"/>
      <c r="AE80" s="150"/>
      <c r="AF80" s="150"/>
      <c r="AG80" s="150"/>
      <c r="AH80" s="150"/>
      <c r="AI80" s="150"/>
      <c r="AJ80" s="150"/>
      <c r="AK80" s="150"/>
      <c r="AL80" s="150"/>
      <c r="AM80" s="160"/>
      <c r="AN80" s="160"/>
      <c r="AO80" s="160"/>
    </row>
    <row r="81" spans="1:41" ht="21" x14ac:dyDescent="0.4">
      <c r="A81" s="286"/>
      <c r="B81" s="287"/>
      <c r="C81" s="242">
        <f>C74+1</f>
        <v>12</v>
      </c>
      <c r="D81" s="238" t="s">
        <v>354</v>
      </c>
      <c r="E81" s="241" t="s">
        <v>809</v>
      </c>
      <c r="F81" s="176" t="s">
        <v>74</v>
      </c>
      <c r="H81" s="156"/>
      <c r="I81" s="346" t="s">
        <v>94</v>
      </c>
      <c r="J81" s="254" t="s">
        <v>95</v>
      </c>
      <c r="K81" s="350" t="s">
        <v>344</v>
      </c>
      <c r="L81" s="294"/>
      <c r="M81" s="360"/>
      <c r="N81" s="207" t="s">
        <v>345</v>
      </c>
      <c r="O81" s="207"/>
      <c r="P81" s="208"/>
      <c r="Q81" s="207"/>
      <c r="S81" s="150"/>
      <c r="T81" s="150"/>
      <c r="U81" s="150"/>
      <c r="V81" s="150"/>
      <c r="W81" s="150"/>
      <c r="X81" s="150"/>
      <c r="Y81" s="150"/>
      <c r="Z81" s="150"/>
      <c r="AA81" s="150"/>
      <c r="AB81" s="150"/>
      <c r="AC81" s="150"/>
      <c r="AD81" s="150"/>
      <c r="AE81" s="150"/>
      <c r="AF81" s="150"/>
      <c r="AG81" s="150"/>
      <c r="AH81" s="150"/>
      <c r="AI81" s="150"/>
      <c r="AJ81" s="150"/>
      <c r="AK81" s="150"/>
      <c r="AL81" s="150"/>
    </row>
    <row r="82" spans="1:41" ht="36.75" customHeight="1" x14ac:dyDescent="0.4">
      <c r="A82" s="286"/>
      <c r="B82" s="287"/>
      <c r="C82" s="243"/>
      <c r="D82" s="239"/>
      <c r="E82" s="234"/>
      <c r="F82" s="176" t="s">
        <v>95</v>
      </c>
      <c r="H82" s="157"/>
      <c r="I82" s="264"/>
      <c r="J82" s="255"/>
      <c r="K82" s="351"/>
      <c r="L82" s="250"/>
      <c r="M82" s="255"/>
      <c r="N82" s="207" t="s">
        <v>346</v>
      </c>
      <c r="O82" s="207"/>
      <c r="P82" s="208"/>
      <c r="Q82" s="207"/>
      <c r="S82" s="150"/>
      <c r="T82" s="150"/>
      <c r="U82" s="150"/>
      <c r="V82" s="150"/>
      <c r="W82" s="150"/>
      <c r="X82" s="150"/>
      <c r="Y82" s="150"/>
      <c r="Z82" s="150"/>
      <c r="AA82" s="150"/>
      <c r="AB82" s="150"/>
      <c r="AC82" s="150"/>
      <c r="AD82" s="150"/>
      <c r="AE82" s="150"/>
      <c r="AF82" s="150"/>
      <c r="AG82" s="150"/>
      <c r="AH82" s="150"/>
      <c r="AI82" s="150"/>
      <c r="AJ82" s="150"/>
      <c r="AK82" s="150"/>
      <c r="AL82" s="150"/>
    </row>
    <row r="83" spans="1:41" ht="21" x14ac:dyDescent="0.4">
      <c r="A83" s="286"/>
      <c r="B83" s="287"/>
      <c r="C83" s="243"/>
      <c r="D83" s="238" t="s">
        <v>355</v>
      </c>
      <c r="E83" s="233" t="s">
        <v>356</v>
      </c>
      <c r="F83" s="176" t="s">
        <v>106</v>
      </c>
      <c r="H83" s="157"/>
      <c r="I83" s="249"/>
      <c r="J83" s="255"/>
      <c r="K83" s="255"/>
      <c r="L83" s="250"/>
      <c r="M83" s="255"/>
      <c r="N83" s="207" t="s">
        <v>349</v>
      </c>
      <c r="O83" s="207"/>
      <c r="P83" s="208"/>
      <c r="Q83" s="207"/>
      <c r="S83" s="150"/>
      <c r="T83" s="150"/>
      <c r="U83" s="150"/>
      <c r="V83" s="150"/>
      <c r="W83" s="150"/>
      <c r="X83" s="150"/>
      <c r="Y83" s="150"/>
      <c r="Z83" s="150"/>
      <c r="AA83" s="150"/>
      <c r="AB83" s="150"/>
      <c r="AC83" s="150"/>
      <c r="AD83" s="150"/>
      <c r="AE83" s="150"/>
      <c r="AF83" s="150"/>
      <c r="AG83" s="150"/>
      <c r="AH83" s="150"/>
      <c r="AI83" s="150"/>
      <c r="AJ83" s="150"/>
      <c r="AK83" s="150"/>
      <c r="AL83" s="150"/>
    </row>
    <row r="84" spans="1:41" ht="21" x14ac:dyDescent="0.4">
      <c r="A84" s="286"/>
      <c r="B84" s="287"/>
      <c r="C84" s="243"/>
      <c r="D84" s="239"/>
      <c r="E84" s="234"/>
      <c r="F84" s="177" t="s">
        <v>113</v>
      </c>
      <c r="H84" s="157"/>
      <c r="I84" s="347" t="s">
        <v>115</v>
      </c>
      <c r="J84" s="255"/>
      <c r="K84" s="255"/>
      <c r="L84" s="250"/>
      <c r="M84" s="255"/>
      <c r="N84" s="207"/>
      <c r="O84" s="207"/>
      <c r="P84" s="208"/>
      <c r="Q84" s="207"/>
      <c r="S84" s="150"/>
      <c r="T84" s="150"/>
      <c r="U84" s="150"/>
      <c r="V84" s="150"/>
      <c r="W84" s="150"/>
      <c r="X84" s="150"/>
      <c r="Y84" s="150"/>
      <c r="Z84" s="150"/>
      <c r="AA84" s="150"/>
      <c r="AB84" s="150"/>
      <c r="AC84" s="150"/>
      <c r="AD84" s="150"/>
      <c r="AE84" s="150"/>
      <c r="AF84" s="150"/>
      <c r="AG84" s="150"/>
      <c r="AH84" s="150"/>
      <c r="AI84" s="150"/>
      <c r="AJ84" s="150"/>
      <c r="AK84" s="150"/>
      <c r="AL84" s="150"/>
    </row>
    <row r="85" spans="1:41" ht="21" x14ac:dyDescent="0.4">
      <c r="A85" s="286"/>
      <c r="B85" s="287"/>
      <c r="C85" s="243"/>
      <c r="D85" s="238" t="s">
        <v>358</v>
      </c>
      <c r="E85" s="233" t="s">
        <v>359</v>
      </c>
      <c r="F85" s="177" t="s">
        <v>118</v>
      </c>
      <c r="H85" s="157"/>
      <c r="I85" s="264"/>
      <c r="J85" s="255"/>
      <c r="K85" s="255"/>
      <c r="L85" s="250"/>
      <c r="M85" s="255"/>
      <c r="N85" s="207"/>
      <c r="O85" s="207"/>
      <c r="P85" s="208"/>
      <c r="Q85" s="207"/>
      <c r="S85" s="150"/>
      <c r="T85" s="150"/>
      <c r="U85" s="150"/>
      <c r="V85" s="150"/>
      <c r="W85" s="150"/>
      <c r="X85" s="150"/>
      <c r="Y85" s="150"/>
      <c r="Z85" s="150"/>
      <c r="AA85" s="150"/>
      <c r="AB85" s="150"/>
      <c r="AC85" s="150"/>
      <c r="AD85" s="150"/>
      <c r="AE85" s="150"/>
      <c r="AF85" s="150"/>
      <c r="AG85" s="150"/>
      <c r="AH85" s="150"/>
      <c r="AI85" s="150"/>
      <c r="AJ85" s="150"/>
      <c r="AK85" s="150"/>
      <c r="AL85" s="150"/>
    </row>
    <row r="86" spans="1:41" ht="35.25" customHeight="1" x14ac:dyDescent="0.4">
      <c r="A86" s="288"/>
      <c r="B86" s="289"/>
      <c r="C86" s="244"/>
      <c r="D86" s="239"/>
      <c r="E86" s="275"/>
      <c r="F86" s="183" t="s">
        <v>124</v>
      </c>
      <c r="H86" s="157"/>
      <c r="I86" s="249"/>
      <c r="J86" s="256"/>
      <c r="K86" s="256"/>
      <c r="L86" s="251"/>
      <c r="M86" s="256"/>
      <c r="N86" s="210"/>
      <c r="O86" s="210"/>
      <c r="P86" s="211"/>
      <c r="Q86" s="210"/>
      <c r="S86" s="150"/>
      <c r="T86" s="150"/>
      <c r="U86" s="150"/>
      <c r="V86" s="150"/>
      <c r="W86" s="150"/>
      <c r="X86" s="150"/>
      <c r="Y86" s="150"/>
      <c r="Z86" s="150"/>
      <c r="AA86" s="150"/>
      <c r="AB86" s="150"/>
      <c r="AC86" s="150"/>
      <c r="AD86" s="150"/>
      <c r="AE86" s="150"/>
      <c r="AF86" s="150"/>
      <c r="AG86" s="150"/>
      <c r="AH86" s="150"/>
      <c r="AI86" s="150"/>
      <c r="AJ86" s="150"/>
      <c r="AK86" s="150"/>
      <c r="AL86" s="150"/>
    </row>
    <row r="87" spans="1:41" ht="31.8" thickBot="1" x14ac:dyDescent="0.65">
      <c r="A87" s="184"/>
      <c r="B87" s="184"/>
      <c r="C87" s="178"/>
      <c r="D87" s="179"/>
      <c r="E87" s="180"/>
      <c r="F87" s="181"/>
      <c r="G87" s="158"/>
      <c r="H87" s="159"/>
      <c r="I87" s="181"/>
      <c r="J87" s="158"/>
      <c r="K87" s="352"/>
      <c r="L87" s="212"/>
      <c r="M87" s="361"/>
      <c r="N87" s="181"/>
      <c r="O87" s="181"/>
      <c r="P87" s="213"/>
      <c r="Q87" s="181"/>
      <c r="R87" s="160"/>
      <c r="S87" s="150"/>
      <c r="T87" s="150"/>
      <c r="U87" s="150"/>
      <c r="V87" s="150"/>
      <c r="W87" s="150"/>
      <c r="X87" s="150"/>
      <c r="Y87" s="150"/>
      <c r="Z87" s="150"/>
      <c r="AA87" s="150"/>
      <c r="AB87" s="150"/>
      <c r="AC87" s="150"/>
      <c r="AD87" s="150"/>
      <c r="AE87" s="150"/>
      <c r="AF87" s="150"/>
      <c r="AG87" s="150"/>
      <c r="AH87" s="150"/>
      <c r="AI87" s="150"/>
      <c r="AJ87" s="150"/>
      <c r="AK87" s="150"/>
      <c r="AL87" s="150"/>
      <c r="AM87" s="160"/>
      <c r="AN87" s="160"/>
      <c r="AO87" s="160"/>
    </row>
    <row r="88" spans="1:41" ht="21.75" customHeight="1" thickBot="1" x14ac:dyDescent="0.45">
      <c r="A88" s="257" t="s">
        <v>796</v>
      </c>
      <c r="B88" s="272" t="s">
        <v>360</v>
      </c>
      <c r="C88" s="245">
        <f>C81+1</f>
        <v>13</v>
      </c>
      <c r="D88" s="248" t="s">
        <v>361</v>
      </c>
      <c r="E88" s="241" t="s">
        <v>810</v>
      </c>
      <c r="F88" s="176" t="s">
        <v>74</v>
      </c>
      <c r="G88" s="160"/>
      <c r="H88" s="161"/>
      <c r="I88" s="346" t="s">
        <v>94</v>
      </c>
      <c r="J88" s="254" t="s">
        <v>95</v>
      </c>
      <c r="K88" s="350" t="s">
        <v>362</v>
      </c>
      <c r="L88" s="294"/>
      <c r="M88" s="360"/>
      <c r="N88" s="207" t="s">
        <v>329</v>
      </c>
      <c r="O88" s="207" t="s">
        <v>363</v>
      </c>
      <c r="P88" s="209" t="s">
        <v>364</v>
      </c>
      <c r="Q88" s="207"/>
      <c r="R88" s="160"/>
      <c r="S88" s="150"/>
      <c r="T88" s="150"/>
      <c r="U88" s="150"/>
      <c r="V88" s="150"/>
      <c r="W88" s="150"/>
      <c r="X88" s="150"/>
      <c r="Y88" s="150"/>
      <c r="Z88" s="150"/>
      <c r="AA88" s="150"/>
      <c r="AB88" s="150"/>
      <c r="AC88" s="150"/>
      <c r="AD88" s="150"/>
      <c r="AE88" s="150"/>
      <c r="AF88" s="150"/>
      <c r="AG88" s="150"/>
      <c r="AH88" s="150"/>
      <c r="AI88" s="150"/>
      <c r="AJ88" s="150"/>
      <c r="AK88" s="150"/>
      <c r="AL88" s="150"/>
      <c r="AM88" s="160"/>
      <c r="AN88" s="160"/>
      <c r="AO88" s="160"/>
    </row>
    <row r="89" spans="1:41" ht="98.25" customHeight="1" thickBot="1" x14ac:dyDescent="0.45">
      <c r="A89" s="258"/>
      <c r="B89" s="250"/>
      <c r="C89" s="246"/>
      <c r="D89" s="249"/>
      <c r="E89" s="234"/>
      <c r="F89" s="176" t="s">
        <v>95</v>
      </c>
      <c r="G89" s="160"/>
      <c r="H89" s="161"/>
      <c r="I89" s="264"/>
      <c r="J89" s="255"/>
      <c r="K89" s="351"/>
      <c r="L89" s="250"/>
      <c r="M89" s="255"/>
      <c r="N89" s="207" t="s">
        <v>365</v>
      </c>
      <c r="O89" s="207"/>
      <c r="P89" s="209"/>
      <c r="Q89" s="207"/>
      <c r="R89" s="160"/>
      <c r="S89" s="150"/>
      <c r="T89" s="150"/>
      <c r="U89" s="150"/>
      <c r="V89" s="150"/>
      <c r="W89" s="150"/>
      <c r="X89" s="150"/>
      <c r="Y89" s="150"/>
      <c r="Z89" s="150"/>
      <c r="AA89" s="150"/>
      <c r="AB89" s="150"/>
      <c r="AC89" s="150"/>
      <c r="AD89" s="150"/>
      <c r="AE89" s="150"/>
      <c r="AF89" s="150"/>
      <c r="AG89" s="150"/>
      <c r="AH89" s="150"/>
      <c r="AI89" s="150"/>
      <c r="AJ89" s="150"/>
      <c r="AK89" s="150"/>
      <c r="AL89" s="150"/>
      <c r="AM89" s="160"/>
      <c r="AN89" s="160"/>
      <c r="AO89" s="160"/>
    </row>
    <row r="90" spans="1:41" ht="21.6" thickBot="1" x14ac:dyDescent="0.45">
      <c r="A90" s="258"/>
      <c r="B90" s="250"/>
      <c r="C90" s="246"/>
      <c r="D90" s="248" t="s">
        <v>366</v>
      </c>
      <c r="E90" s="241" t="s">
        <v>811</v>
      </c>
      <c r="F90" s="176" t="s">
        <v>106</v>
      </c>
      <c r="G90" s="160"/>
      <c r="H90" s="161"/>
      <c r="I90" s="249"/>
      <c r="J90" s="255"/>
      <c r="K90" s="255"/>
      <c r="L90" s="250"/>
      <c r="M90" s="255"/>
      <c r="N90" s="207" t="s">
        <v>367</v>
      </c>
      <c r="O90" s="207"/>
      <c r="P90" s="208"/>
      <c r="Q90" s="207"/>
      <c r="R90" s="160"/>
      <c r="S90" s="150"/>
      <c r="T90" s="150"/>
      <c r="U90" s="150"/>
      <c r="V90" s="150"/>
      <c r="W90" s="150"/>
      <c r="X90" s="150"/>
      <c r="Y90" s="150"/>
      <c r="Z90" s="150"/>
      <c r="AA90" s="150"/>
      <c r="AB90" s="150"/>
      <c r="AC90" s="150"/>
      <c r="AD90" s="150"/>
      <c r="AE90" s="150"/>
      <c r="AF90" s="150"/>
      <c r="AG90" s="150"/>
      <c r="AH90" s="150"/>
      <c r="AI90" s="150"/>
      <c r="AJ90" s="150"/>
      <c r="AK90" s="150"/>
      <c r="AL90" s="150"/>
      <c r="AM90" s="160"/>
      <c r="AN90" s="160"/>
      <c r="AO90" s="160"/>
    </row>
    <row r="91" spans="1:41" ht="80.25" customHeight="1" thickBot="1" x14ac:dyDescent="0.45">
      <c r="A91" s="258"/>
      <c r="B91" s="250"/>
      <c r="C91" s="246"/>
      <c r="D91" s="249"/>
      <c r="E91" s="234"/>
      <c r="F91" s="177" t="s">
        <v>113</v>
      </c>
      <c r="G91" s="160"/>
      <c r="H91" s="161"/>
      <c r="I91" s="347" t="s">
        <v>115</v>
      </c>
      <c r="J91" s="255"/>
      <c r="K91" s="255"/>
      <c r="L91" s="250"/>
      <c r="M91" s="255"/>
      <c r="N91" s="207" t="s">
        <v>368</v>
      </c>
      <c r="O91" s="207"/>
      <c r="P91" s="208"/>
      <c r="Q91" s="207"/>
      <c r="R91" s="160"/>
      <c r="S91" s="150"/>
      <c r="T91" s="150"/>
      <c r="U91" s="150"/>
      <c r="V91" s="150"/>
      <c r="W91" s="150"/>
      <c r="X91" s="150"/>
      <c r="Y91" s="150"/>
      <c r="Z91" s="150"/>
      <c r="AA91" s="150"/>
      <c r="AB91" s="150"/>
      <c r="AC91" s="150"/>
      <c r="AD91" s="150"/>
      <c r="AE91" s="150"/>
      <c r="AF91" s="150"/>
      <c r="AG91" s="150"/>
      <c r="AH91" s="150"/>
      <c r="AI91" s="150"/>
      <c r="AJ91" s="150"/>
      <c r="AK91" s="150"/>
      <c r="AL91" s="150"/>
      <c r="AM91" s="160"/>
      <c r="AN91" s="160"/>
      <c r="AO91" s="160"/>
    </row>
    <row r="92" spans="1:41" ht="21.6" thickBot="1" x14ac:dyDescent="0.45">
      <c r="A92" s="258"/>
      <c r="B92" s="250"/>
      <c r="C92" s="246"/>
      <c r="D92" s="248" t="s">
        <v>369</v>
      </c>
      <c r="E92" s="241" t="s">
        <v>812</v>
      </c>
      <c r="F92" s="177" t="s">
        <v>118</v>
      </c>
      <c r="G92" s="160"/>
      <c r="H92" s="161"/>
      <c r="I92" s="264"/>
      <c r="J92" s="255"/>
      <c r="K92" s="255"/>
      <c r="L92" s="250"/>
      <c r="M92" s="255"/>
      <c r="N92" s="207" t="s">
        <v>370</v>
      </c>
      <c r="O92" s="207"/>
      <c r="P92" s="208"/>
      <c r="Q92" s="207"/>
      <c r="R92" s="160"/>
      <c r="S92" s="150"/>
      <c r="T92" s="150"/>
      <c r="U92" s="150"/>
      <c r="V92" s="150"/>
      <c r="W92" s="150"/>
      <c r="X92" s="150"/>
      <c r="Y92" s="150"/>
      <c r="Z92" s="150"/>
      <c r="AA92" s="150"/>
      <c r="AB92" s="150"/>
      <c r="AC92" s="150"/>
      <c r="AD92" s="150"/>
      <c r="AE92" s="150"/>
      <c r="AF92" s="150"/>
      <c r="AG92" s="150"/>
      <c r="AH92" s="150"/>
      <c r="AI92" s="150"/>
      <c r="AJ92" s="150"/>
      <c r="AK92" s="150"/>
      <c r="AL92" s="150"/>
      <c r="AM92" s="160"/>
      <c r="AN92" s="160"/>
      <c r="AO92" s="160"/>
    </row>
    <row r="93" spans="1:41" ht="43.5" customHeight="1" thickBot="1" x14ac:dyDescent="0.45">
      <c r="A93" s="258"/>
      <c r="B93" s="250"/>
      <c r="C93" s="247"/>
      <c r="D93" s="249"/>
      <c r="E93" s="234"/>
      <c r="F93" s="183" t="s">
        <v>124</v>
      </c>
      <c r="G93" s="160"/>
      <c r="H93" s="161"/>
      <c r="I93" s="249"/>
      <c r="J93" s="256"/>
      <c r="K93" s="256"/>
      <c r="L93" s="251"/>
      <c r="M93" s="256"/>
      <c r="N93" s="210" t="s">
        <v>371</v>
      </c>
      <c r="O93" s="210"/>
      <c r="P93" s="211"/>
      <c r="Q93" s="210"/>
      <c r="R93" s="160"/>
      <c r="S93" s="150"/>
      <c r="T93" s="150"/>
      <c r="U93" s="150"/>
      <c r="V93" s="150"/>
      <c r="W93" s="150"/>
      <c r="X93" s="150"/>
      <c r="Y93" s="150"/>
      <c r="Z93" s="150"/>
      <c r="AA93" s="150"/>
      <c r="AB93" s="150"/>
      <c r="AC93" s="150"/>
      <c r="AD93" s="150"/>
      <c r="AE93" s="150"/>
      <c r="AF93" s="150"/>
      <c r="AG93" s="150"/>
      <c r="AH93" s="150"/>
      <c r="AI93" s="150"/>
      <c r="AJ93" s="150"/>
      <c r="AK93" s="150"/>
      <c r="AL93" s="150"/>
      <c r="AM93" s="160"/>
      <c r="AN93" s="160"/>
      <c r="AO93" s="160"/>
    </row>
    <row r="94" spans="1:41" ht="18.600000000000001" thickBot="1" x14ac:dyDescent="0.4">
      <c r="A94" s="258"/>
      <c r="B94" s="250"/>
      <c r="C94" s="178"/>
      <c r="D94" s="179"/>
      <c r="E94" s="180"/>
      <c r="F94" s="181"/>
      <c r="G94" s="158"/>
      <c r="H94" s="159"/>
      <c r="I94" s="181"/>
      <c r="J94" s="158"/>
      <c r="K94" s="352"/>
      <c r="L94" s="212"/>
      <c r="M94" s="361"/>
      <c r="N94" s="181"/>
      <c r="O94" s="181"/>
      <c r="P94" s="213"/>
      <c r="Q94" s="181"/>
      <c r="R94" s="160"/>
      <c r="S94" s="150"/>
      <c r="T94" s="150"/>
      <c r="U94" s="150"/>
      <c r="V94" s="150"/>
      <c r="W94" s="150"/>
      <c r="X94" s="150"/>
      <c r="Y94" s="150"/>
      <c r="Z94" s="150"/>
      <c r="AA94" s="150"/>
      <c r="AB94" s="150"/>
      <c r="AC94" s="150"/>
      <c r="AD94" s="150"/>
      <c r="AE94" s="150"/>
      <c r="AF94" s="150"/>
      <c r="AG94" s="150"/>
      <c r="AH94" s="150"/>
      <c r="AI94" s="150"/>
      <c r="AJ94" s="150"/>
      <c r="AK94" s="150"/>
      <c r="AL94" s="150"/>
      <c r="AM94" s="160"/>
      <c r="AN94" s="160"/>
      <c r="AO94" s="160"/>
    </row>
    <row r="95" spans="1:41" ht="21.6" thickBot="1" x14ac:dyDescent="0.45">
      <c r="A95" s="258"/>
      <c r="B95" s="250"/>
      <c r="C95" s="245">
        <f>C88+1</f>
        <v>14</v>
      </c>
      <c r="D95" s="248" t="s">
        <v>372</v>
      </c>
      <c r="E95" s="241" t="s">
        <v>813</v>
      </c>
      <c r="F95" s="176" t="s">
        <v>74</v>
      </c>
      <c r="G95" s="160"/>
      <c r="H95" s="161"/>
      <c r="I95" s="346" t="s">
        <v>94</v>
      </c>
      <c r="J95" s="254" t="s">
        <v>95</v>
      </c>
      <c r="K95" s="350" t="s">
        <v>362</v>
      </c>
      <c r="L95" s="294"/>
      <c r="M95" s="360"/>
      <c r="N95" s="207" t="s">
        <v>373</v>
      </c>
      <c r="O95" s="207"/>
      <c r="P95" s="209" t="s">
        <v>374</v>
      </c>
      <c r="Q95" s="207"/>
      <c r="R95" s="160"/>
      <c r="S95" s="150"/>
      <c r="T95" s="150"/>
      <c r="U95" s="150"/>
      <c r="V95" s="150"/>
      <c r="W95" s="150"/>
      <c r="X95" s="150"/>
      <c r="Y95" s="150"/>
      <c r="Z95" s="150"/>
      <c r="AA95" s="150"/>
      <c r="AB95" s="150"/>
      <c r="AC95" s="150"/>
      <c r="AD95" s="150"/>
      <c r="AE95" s="150"/>
      <c r="AF95" s="150"/>
      <c r="AG95" s="150"/>
      <c r="AH95" s="150"/>
      <c r="AI95" s="150"/>
      <c r="AJ95" s="150"/>
      <c r="AK95" s="150"/>
      <c r="AL95" s="150"/>
      <c r="AM95" s="160"/>
      <c r="AN95" s="160"/>
      <c r="AO95" s="160"/>
    </row>
    <row r="96" spans="1:41" ht="59.25" customHeight="1" thickBot="1" x14ac:dyDescent="0.45">
      <c r="A96" s="258"/>
      <c r="B96" s="250"/>
      <c r="C96" s="246"/>
      <c r="D96" s="249"/>
      <c r="E96" s="234"/>
      <c r="F96" s="176" t="s">
        <v>95</v>
      </c>
      <c r="G96" s="160"/>
      <c r="H96" s="161"/>
      <c r="I96" s="264"/>
      <c r="J96" s="255"/>
      <c r="K96" s="351"/>
      <c r="L96" s="250"/>
      <c r="M96" s="255"/>
      <c r="N96" s="207" t="s">
        <v>375</v>
      </c>
      <c r="O96" s="207"/>
      <c r="P96" s="208"/>
      <c r="Q96" s="207"/>
      <c r="R96" s="160"/>
      <c r="S96" s="150"/>
      <c r="T96" s="150"/>
      <c r="U96" s="150"/>
      <c r="V96" s="150"/>
      <c r="W96" s="150"/>
      <c r="X96" s="150"/>
      <c r="Y96" s="150"/>
      <c r="Z96" s="150"/>
      <c r="AA96" s="150"/>
      <c r="AB96" s="150"/>
      <c r="AC96" s="150"/>
      <c r="AD96" s="150"/>
      <c r="AE96" s="150"/>
      <c r="AF96" s="150"/>
      <c r="AG96" s="150"/>
      <c r="AH96" s="150"/>
      <c r="AI96" s="150"/>
      <c r="AJ96" s="150"/>
      <c r="AK96" s="150"/>
      <c r="AL96" s="150"/>
      <c r="AM96" s="160"/>
      <c r="AN96" s="160"/>
      <c r="AO96" s="160"/>
    </row>
    <row r="97" spans="1:41" ht="21.6" thickBot="1" x14ac:dyDescent="0.45">
      <c r="A97" s="258"/>
      <c r="B97" s="250"/>
      <c r="C97" s="246"/>
      <c r="D97" s="248" t="s">
        <v>376</v>
      </c>
      <c r="E97" s="236" t="s">
        <v>814</v>
      </c>
      <c r="F97" s="176" t="s">
        <v>106</v>
      </c>
      <c r="G97" s="160"/>
      <c r="H97" s="161"/>
      <c r="I97" s="249"/>
      <c r="J97" s="255"/>
      <c r="K97" s="255"/>
      <c r="L97" s="250"/>
      <c r="M97" s="255"/>
      <c r="N97" s="207" t="s">
        <v>378</v>
      </c>
      <c r="O97" s="207"/>
      <c r="P97" s="208"/>
      <c r="Q97" s="207"/>
      <c r="R97" s="160"/>
      <c r="S97" s="150"/>
      <c r="T97" s="150"/>
      <c r="U97" s="150"/>
      <c r="V97" s="150"/>
      <c r="W97" s="150"/>
      <c r="X97" s="150"/>
      <c r="Y97" s="150"/>
      <c r="Z97" s="150"/>
      <c r="AA97" s="150"/>
      <c r="AB97" s="150"/>
      <c r="AC97" s="150"/>
      <c r="AD97" s="150"/>
      <c r="AE97" s="150"/>
      <c r="AF97" s="150"/>
      <c r="AG97" s="150"/>
      <c r="AH97" s="150"/>
      <c r="AI97" s="150"/>
      <c r="AJ97" s="150"/>
      <c r="AK97" s="150"/>
      <c r="AL97" s="150"/>
      <c r="AM97" s="160"/>
      <c r="AN97" s="160"/>
      <c r="AO97" s="160"/>
    </row>
    <row r="98" spans="1:41" ht="57.75" customHeight="1" thickBot="1" x14ac:dyDescent="0.45">
      <c r="A98" s="258"/>
      <c r="B98" s="250"/>
      <c r="C98" s="246"/>
      <c r="D98" s="249"/>
      <c r="E98" s="240"/>
      <c r="F98" s="177" t="s">
        <v>113</v>
      </c>
      <c r="G98" s="160"/>
      <c r="H98" s="161"/>
      <c r="I98" s="347" t="s">
        <v>115</v>
      </c>
      <c r="J98" s="255"/>
      <c r="K98" s="255"/>
      <c r="L98" s="250"/>
      <c r="M98" s="255"/>
      <c r="N98" s="207"/>
      <c r="O98" s="207"/>
      <c r="P98" s="208"/>
      <c r="Q98" s="207"/>
      <c r="R98" s="160"/>
      <c r="S98" s="150"/>
      <c r="T98" s="150"/>
      <c r="U98" s="150"/>
      <c r="V98" s="150"/>
      <c r="W98" s="150"/>
      <c r="X98" s="150"/>
      <c r="Y98" s="150"/>
      <c r="Z98" s="150"/>
      <c r="AA98" s="150"/>
      <c r="AB98" s="150"/>
      <c r="AC98" s="150"/>
      <c r="AD98" s="150"/>
      <c r="AE98" s="150"/>
      <c r="AF98" s="150"/>
      <c r="AG98" s="150"/>
      <c r="AH98" s="150"/>
      <c r="AI98" s="150"/>
      <c r="AJ98" s="150"/>
      <c r="AK98" s="150"/>
      <c r="AL98" s="150"/>
      <c r="AM98" s="160"/>
      <c r="AN98" s="160"/>
      <c r="AO98" s="160"/>
    </row>
    <row r="99" spans="1:41" ht="21.6" thickBot="1" x14ac:dyDescent="0.45">
      <c r="A99" s="258"/>
      <c r="B99" s="250"/>
      <c r="C99" s="246"/>
      <c r="D99" s="248" t="s">
        <v>379</v>
      </c>
      <c r="E99" s="236" t="s">
        <v>815</v>
      </c>
      <c r="F99" s="177" t="s">
        <v>118</v>
      </c>
      <c r="G99" s="160"/>
      <c r="H99" s="161"/>
      <c r="I99" s="264"/>
      <c r="J99" s="255"/>
      <c r="K99" s="255"/>
      <c r="L99" s="250"/>
      <c r="M99" s="255"/>
      <c r="N99" s="207"/>
      <c r="O99" s="207"/>
      <c r="P99" s="208"/>
      <c r="Q99" s="207"/>
      <c r="R99" s="160"/>
      <c r="S99" s="150"/>
      <c r="T99" s="150"/>
      <c r="U99" s="150"/>
      <c r="V99" s="150"/>
      <c r="W99" s="150"/>
      <c r="X99" s="150"/>
      <c r="Y99" s="150"/>
      <c r="Z99" s="150"/>
      <c r="AA99" s="150"/>
      <c r="AB99" s="150"/>
      <c r="AC99" s="150"/>
      <c r="AD99" s="150"/>
      <c r="AE99" s="150"/>
      <c r="AF99" s="150"/>
      <c r="AG99" s="150"/>
      <c r="AH99" s="150"/>
      <c r="AI99" s="150"/>
      <c r="AJ99" s="150"/>
      <c r="AK99" s="150"/>
      <c r="AL99" s="150"/>
      <c r="AM99" s="160"/>
      <c r="AN99" s="160"/>
      <c r="AO99" s="160"/>
    </row>
    <row r="100" spans="1:41" ht="44.25" customHeight="1" thickBot="1" x14ac:dyDescent="0.45">
      <c r="A100" s="258"/>
      <c r="B100" s="250"/>
      <c r="C100" s="247"/>
      <c r="D100" s="249"/>
      <c r="E100" s="237"/>
      <c r="F100" s="183" t="s">
        <v>124</v>
      </c>
      <c r="G100" s="160"/>
      <c r="H100" s="161"/>
      <c r="I100" s="249"/>
      <c r="J100" s="256"/>
      <c r="K100" s="256"/>
      <c r="L100" s="251"/>
      <c r="M100" s="256"/>
      <c r="N100" s="210"/>
      <c r="O100" s="210"/>
      <c r="P100" s="211"/>
      <c r="Q100" s="210"/>
      <c r="R100" s="16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60"/>
      <c r="AN100" s="160"/>
      <c r="AO100" s="160"/>
    </row>
    <row r="101" spans="1:41" ht="18.600000000000001" thickBot="1" x14ac:dyDescent="0.4">
      <c r="A101" s="258"/>
      <c r="B101" s="250"/>
      <c r="C101" s="178"/>
      <c r="D101" s="179"/>
      <c r="E101" s="180"/>
      <c r="F101" s="181"/>
      <c r="G101" s="158"/>
      <c r="H101" s="159"/>
      <c r="I101" s="181"/>
      <c r="J101" s="158"/>
      <c r="K101" s="352"/>
      <c r="L101" s="212"/>
      <c r="M101" s="361"/>
      <c r="N101" s="181"/>
      <c r="O101" s="181"/>
      <c r="P101" s="213"/>
      <c r="Q101" s="181"/>
      <c r="R101" s="16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60"/>
      <c r="AN101" s="160"/>
      <c r="AO101" s="160"/>
    </row>
    <row r="102" spans="1:41" ht="37.200000000000003" thickBot="1" x14ac:dyDescent="0.45">
      <c r="A102" s="258"/>
      <c r="B102" s="250"/>
      <c r="C102" s="245">
        <f>C95+1</f>
        <v>15</v>
      </c>
      <c r="D102" s="248" t="s">
        <v>380</v>
      </c>
      <c r="E102" s="241" t="s">
        <v>816</v>
      </c>
      <c r="F102" s="176" t="s">
        <v>74</v>
      </c>
      <c r="G102" s="160"/>
      <c r="H102" s="161"/>
      <c r="I102" s="346" t="s">
        <v>94</v>
      </c>
      <c r="J102" s="254" t="s">
        <v>95</v>
      </c>
      <c r="K102" s="350" t="s">
        <v>362</v>
      </c>
      <c r="L102" s="294"/>
      <c r="M102" s="360"/>
      <c r="N102" s="207" t="s">
        <v>381</v>
      </c>
      <c r="O102" s="207" t="s">
        <v>270</v>
      </c>
      <c r="P102" s="209" t="s">
        <v>382</v>
      </c>
      <c r="Q102" s="207"/>
      <c r="R102" s="16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60"/>
      <c r="AN102" s="160"/>
      <c r="AO102" s="160"/>
    </row>
    <row r="103" spans="1:41" ht="120" customHeight="1" thickBot="1" x14ac:dyDescent="0.45">
      <c r="A103" s="258"/>
      <c r="B103" s="250"/>
      <c r="C103" s="246"/>
      <c r="D103" s="249"/>
      <c r="E103" s="234"/>
      <c r="F103" s="176" t="s">
        <v>95</v>
      </c>
      <c r="G103" s="160"/>
      <c r="H103" s="161"/>
      <c r="I103" s="264"/>
      <c r="J103" s="255"/>
      <c r="K103" s="351"/>
      <c r="L103" s="250"/>
      <c r="M103" s="255"/>
      <c r="N103" s="207" t="s">
        <v>383</v>
      </c>
      <c r="O103" s="207" t="s">
        <v>384</v>
      </c>
      <c r="P103" s="208"/>
      <c r="Q103" s="207"/>
      <c r="R103" s="16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60"/>
      <c r="AN103" s="160"/>
      <c r="AO103" s="160"/>
    </row>
    <row r="104" spans="1:41" ht="21.6" thickBot="1" x14ac:dyDescent="0.45">
      <c r="A104" s="258"/>
      <c r="B104" s="250"/>
      <c r="C104" s="246"/>
      <c r="D104" s="248" t="s">
        <v>385</v>
      </c>
      <c r="E104" s="236" t="s">
        <v>817</v>
      </c>
      <c r="F104" s="176" t="s">
        <v>106</v>
      </c>
      <c r="G104" s="160"/>
      <c r="H104" s="161"/>
      <c r="I104" s="249"/>
      <c r="J104" s="255"/>
      <c r="K104" s="255"/>
      <c r="L104" s="250"/>
      <c r="M104" s="255"/>
      <c r="N104" s="207" t="s">
        <v>386</v>
      </c>
      <c r="O104" s="207" t="s">
        <v>387</v>
      </c>
      <c r="P104" s="208"/>
      <c r="Q104" s="207"/>
      <c r="R104" s="16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60"/>
      <c r="AN104" s="160"/>
      <c r="AO104" s="160"/>
    </row>
    <row r="105" spans="1:41" ht="66.75" customHeight="1" thickBot="1" x14ac:dyDescent="0.45">
      <c r="A105" s="258"/>
      <c r="B105" s="250"/>
      <c r="C105" s="246"/>
      <c r="D105" s="249"/>
      <c r="E105" s="240"/>
      <c r="F105" s="177" t="s">
        <v>113</v>
      </c>
      <c r="G105" s="160"/>
      <c r="H105" s="161"/>
      <c r="I105" s="347" t="s">
        <v>115</v>
      </c>
      <c r="J105" s="255"/>
      <c r="K105" s="255"/>
      <c r="L105" s="250"/>
      <c r="M105" s="255"/>
      <c r="N105" s="207" t="s">
        <v>388</v>
      </c>
      <c r="O105" s="207" t="s">
        <v>389</v>
      </c>
      <c r="P105" s="208"/>
      <c r="Q105" s="207"/>
      <c r="R105" s="16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60"/>
      <c r="AN105" s="160"/>
      <c r="AO105" s="160"/>
    </row>
    <row r="106" spans="1:41" ht="21.6" thickBot="1" x14ac:dyDescent="0.45">
      <c r="A106" s="258"/>
      <c r="B106" s="250"/>
      <c r="C106" s="246"/>
      <c r="D106" s="248" t="s">
        <v>390</v>
      </c>
      <c r="E106" s="236" t="s">
        <v>818</v>
      </c>
      <c r="F106" s="177" t="s">
        <v>118</v>
      </c>
      <c r="G106" s="160"/>
      <c r="H106" s="161"/>
      <c r="I106" s="264"/>
      <c r="J106" s="255"/>
      <c r="K106" s="255"/>
      <c r="L106" s="250"/>
      <c r="M106" s="255"/>
      <c r="N106" s="207" t="s">
        <v>391</v>
      </c>
      <c r="O106" s="207"/>
      <c r="P106" s="208"/>
      <c r="Q106" s="207"/>
      <c r="R106" s="16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60"/>
      <c r="AN106" s="160"/>
      <c r="AO106" s="160"/>
    </row>
    <row r="107" spans="1:41" ht="44.25" customHeight="1" thickBot="1" x14ac:dyDescent="0.45">
      <c r="A107" s="258"/>
      <c r="B107" s="250"/>
      <c r="C107" s="247"/>
      <c r="D107" s="249"/>
      <c r="E107" s="237"/>
      <c r="F107" s="183" t="s">
        <v>124</v>
      </c>
      <c r="G107" s="160"/>
      <c r="H107" s="161"/>
      <c r="I107" s="249"/>
      <c r="J107" s="256"/>
      <c r="K107" s="256"/>
      <c r="L107" s="251"/>
      <c r="M107" s="256"/>
      <c r="N107" s="210" t="s">
        <v>392</v>
      </c>
      <c r="O107" s="210"/>
      <c r="P107" s="211"/>
      <c r="Q107" s="210"/>
      <c r="R107" s="16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60"/>
      <c r="AN107" s="160"/>
      <c r="AO107" s="160"/>
    </row>
    <row r="108" spans="1:41" ht="18.600000000000001" thickBot="1" x14ac:dyDescent="0.4">
      <c r="A108" s="258"/>
      <c r="B108" s="250"/>
      <c r="C108" s="178"/>
      <c r="D108" s="179"/>
      <c r="E108" s="180"/>
      <c r="F108" s="181"/>
      <c r="G108" s="158"/>
      <c r="H108" s="159"/>
      <c r="I108" s="181"/>
      <c r="J108" s="158"/>
      <c r="K108" s="352"/>
      <c r="L108" s="212"/>
      <c r="M108" s="361"/>
      <c r="N108" s="181"/>
      <c r="O108" s="181"/>
      <c r="P108" s="213"/>
      <c r="Q108" s="181"/>
      <c r="R108" s="16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60"/>
      <c r="AN108" s="160"/>
      <c r="AO108" s="160"/>
    </row>
    <row r="109" spans="1:41" ht="21.6" thickBot="1" x14ac:dyDescent="0.45">
      <c r="A109" s="258"/>
      <c r="B109" s="250"/>
      <c r="C109" s="245">
        <f>C102+1</f>
        <v>16</v>
      </c>
      <c r="D109" s="248" t="s">
        <v>393</v>
      </c>
      <c r="E109" s="241" t="s">
        <v>819</v>
      </c>
      <c r="F109" s="176" t="s">
        <v>74</v>
      </c>
      <c r="G109" s="160"/>
      <c r="H109" s="162"/>
      <c r="I109" s="346" t="s">
        <v>94</v>
      </c>
      <c r="J109" s="254" t="s">
        <v>95</v>
      </c>
      <c r="K109" s="350" t="s">
        <v>362</v>
      </c>
      <c r="L109" s="294"/>
      <c r="M109" s="360"/>
      <c r="N109" s="207" t="s">
        <v>395</v>
      </c>
      <c r="O109" s="207" t="s">
        <v>396</v>
      </c>
      <c r="P109" s="209" t="s">
        <v>397</v>
      </c>
      <c r="Q109" s="207"/>
      <c r="R109" s="16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60"/>
      <c r="AN109" s="160"/>
      <c r="AO109" s="160"/>
    </row>
    <row r="110" spans="1:41" ht="64.5" customHeight="1" thickBot="1" x14ac:dyDescent="0.45">
      <c r="A110" s="258"/>
      <c r="B110" s="250"/>
      <c r="C110" s="246"/>
      <c r="D110" s="249"/>
      <c r="E110" s="234"/>
      <c r="F110" s="176" t="s">
        <v>95</v>
      </c>
      <c r="G110" s="160"/>
      <c r="H110" s="161"/>
      <c r="I110" s="264"/>
      <c r="J110" s="255"/>
      <c r="K110" s="351"/>
      <c r="L110" s="250"/>
      <c r="M110" s="255"/>
      <c r="N110" s="207" t="s">
        <v>398</v>
      </c>
      <c r="O110" s="207" t="s">
        <v>399</v>
      </c>
      <c r="P110" s="209" t="s">
        <v>400</v>
      </c>
      <c r="Q110" s="207"/>
      <c r="R110" s="16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60"/>
      <c r="AN110" s="160"/>
      <c r="AO110" s="160"/>
    </row>
    <row r="111" spans="1:41" ht="21.6" thickBot="1" x14ac:dyDescent="0.45">
      <c r="A111" s="258"/>
      <c r="B111" s="250"/>
      <c r="C111" s="246"/>
      <c r="D111" s="248" t="s">
        <v>401</v>
      </c>
      <c r="E111" s="236" t="s">
        <v>820</v>
      </c>
      <c r="F111" s="176" t="s">
        <v>106</v>
      </c>
      <c r="G111" s="160"/>
      <c r="H111" s="161"/>
      <c r="I111" s="249"/>
      <c r="J111" s="255"/>
      <c r="K111" s="255"/>
      <c r="L111" s="250"/>
      <c r="M111" s="255"/>
      <c r="N111" s="207" t="s">
        <v>402</v>
      </c>
      <c r="O111" s="207" t="s">
        <v>403</v>
      </c>
      <c r="P111" s="208"/>
      <c r="Q111" s="207"/>
      <c r="R111" s="16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60"/>
      <c r="AN111" s="160"/>
      <c r="AO111" s="160"/>
    </row>
    <row r="112" spans="1:41" ht="37.5" customHeight="1" thickBot="1" x14ac:dyDescent="0.45">
      <c r="A112" s="258"/>
      <c r="B112" s="250"/>
      <c r="C112" s="246"/>
      <c r="D112" s="249"/>
      <c r="E112" s="240"/>
      <c r="F112" s="177" t="s">
        <v>113</v>
      </c>
      <c r="G112" s="160"/>
      <c r="H112" s="161"/>
      <c r="I112" s="347" t="s">
        <v>115</v>
      </c>
      <c r="J112" s="255"/>
      <c r="K112" s="255"/>
      <c r="L112" s="250"/>
      <c r="M112" s="255"/>
      <c r="N112" s="207"/>
      <c r="O112" s="207" t="s">
        <v>404</v>
      </c>
      <c r="P112" s="208"/>
      <c r="Q112" s="207"/>
      <c r="R112" s="16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60"/>
      <c r="AN112" s="160"/>
      <c r="AO112" s="160"/>
    </row>
    <row r="113" spans="1:41" ht="21.6" thickBot="1" x14ac:dyDescent="0.45">
      <c r="A113" s="258"/>
      <c r="B113" s="250"/>
      <c r="C113" s="246"/>
      <c r="D113" s="248" t="s">
        <v>405</v>
      </c>
      <c r="E113" s="236" t="s">
        <v>821</v>
      </c>
      <c r="F113" s="177" t="s">
        <v>118</v>
      </c>
      <c r="G113" s="160"/>
      <c r="H113" s="161"/>
      <c r="I113" s="264"/>
      <c r="J113" s="255"/>
      <c r="K113" s="255"/>
      <c r="L113" s="250"/>
      <c r="M113" s="255"/>
      <c r="N113" s="207"/>
      <c r="O113" s="207" t="s">
        <v>406</v>
      </c>
      <c r="P113" s="208"/>
      <c r="Q113" s="207"/>
      <c r="R113" s="16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60"/>
      <c r="AN113" s="160"/>
      <c r="AO113" s="160"/>
    </row>
    <row r="114" spans="1:41" ht="21.6" thickBot="1" x14ac:dyDescent="0.45">
      <c r="A114" s="258"/>
      <c r="B114" s="250"/>
      <c r="C114" s="247"/>
      <c r="D114" s="249"/>
      <c r="E114" s="237"/>
      <c r="F114" s="183" t="s">
        <v>124</v>
      </c>
      <c r="G114" s="160"/>
      <c r="H114" s="161"/>
      <c r="I114" s="249"/>
      <c r="J114" s="256"/>
      <c r="K114" s="256"/>
      <c r="L114" s="251"/>
      <c r="M114" s="256"/>
      <c r="N114" s="210"/>
      <c r="O114" s="210" t="s">
        <v>407</v>
      </c>
      <c r="P114" s="211"/>
      <c r="Q114" s="210"/>
      <c r="R114" s="16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60"/>
      <c r="AN114" s="160"/>
      <c r="AO114" s="160"/>
    </row>
    <row r="115" spans="1:41" ht="18.600000000000001" thickBot="1" x14ac:dyDescent="0.4">
      <c r="A115" s="258"/>
      <c r="B115" s="250"/>
      <c r="C115" s="178"/>
      <c r="D115" s="179"/>
      <c r="E115" s="180"/>
      <c r="F115" s="181"/>
      <c r="G115" s="158"/>
      <c r="H115" s="159"/>
      <c r="I115" s="181"/>
      <c r="J115" s="158"/>
      <c r="K115" s="352"/>
      <c r="L115" s="212"/>
      <c r="M115" s="361"/>
      <c r="N115" s="181"/>
      <c r="O115" s="181"/>
      <c r="P115" s="213"/>
      <c r="Q115" s="181"/>
      <c r="R115" s="160"/>
      <c r="S115" s="150"/>
      <c r="T115" s="150"/>
      <c r="U115" s="150"/>
      <c r="V115" s="150"/>
      <c r="W115" s="150"/>
      <c r="X115" s="150"/>
      <c r="Y115" s="150"/>
      <c r="Z115" s="150"/>
      <c r="AA115" s="150"/>
      <c r="AB115" s="150"/>
      <c r="AC115" s="150"/>
      <c r="AD115" s="150"/>
      <c r="AE115" s="150"/>
      <c r="AF115" s="150"/>
      <c r="AG115" s="150"/>
      <c r="AH115" s="150"/>
      <c r="AI115" s="150"/>
      <c r="AJ115" s="150"/>
      <c r="AK115" s="150"/>
      <c r="AL115" s="150"/>
      <c r="AM115" s="160"/>
      <c r="AN115" s="160"/>
      <c r="AO115" s="160"/>
    </row>
    <row r="116" spans="1:41" ht="21.6" thickBot="1" x14ac:dyDescent="0.45">
      <c r="A116" s="258"/>
      <c r="B116" s="250"/>
      <c r="C116" s="245">
        <f>C109+1</f>
        <v>17</v>
      </c>
      <c r="D116" s="248" t="s">
        <v>760</v>
      </c>
      <c r="E116" s="233" t="s">
        <v>774</v>
      </c>
      <c r="F116" s="176" t="s">
        <v>74</v>
      </c>
      <c r="G116" s="160"/>
      <c r="H116" s="163"/>
      <c r="I116" s="346" t="s">
        <v>94</v>
      </c>
      <c r="J116" s="254" t="s">
        <v>95</v>
      </c>
      <c r="K116" s="350" t="s">
        <v>362</v>
      </c>
      <c r="L116" s="294"/>
      <c r="M116" s="360"/>
      <c r="N116" s="207" t="s">
        <v>395</v>
      </c>
      <c r="O116" s="207" t="s">
        <v>396</v>
      </c>
      <c r="P116" s="208"/>
      <c r="Q116" s="207"/>
      <c r="R116" s="160"/>
      <c r="S116" s="150"/>
      <c r="T116" s="150"/>
      <c r="U116" s="150"/>
      <c r="V116" s="150"/>
      <c r="W116" s="150"/>
      <c r="X116" s="150"/>
      <c r="Y116" s="150"/>
      <c r="Z116" s="150"/>
      <c r="AA116" s="150"/>
      <c r="AB116" s="150"/>
      <c r="AC116" s="150"/>
      <c r="AD116" s="150"/>
      <c r="AE116" s="150"/>
      <c r="AF116" s="150"/>
      <c r="AG116" s="150"/>
      <c r="AH116" s="150"/>
      <c r="AI116" s="150"/>
      <c r="AJ116" s="150"/>
      <c r="AK116" s="150"/>
      <c r="AL116" s="150"/>
      <c r="AM116" s="160"/>
      <c r="AN116" s="160"/>
      <c r="AO116" s="160"/>
    </row>
    <row r="117" spans="1:41" ht="40.5" customHeight="1" thickBot="1" x14ac:dyDescent="0.45">
      <c r="A117" s="258"/>
      <c r="B117" s="250"/>
      <c r="C117" s="246"/>
      <c r="D117" s="249"/>
      <c r="E117" s="234"/>
      <c r="F117" s="176" t="s">
        <v>95</v>
      </c>
      <c r="G117" s="160"/>
      <c r="H117" s="161"/>
      <c r="I117" s="264"/>
      <c r="J117" s="255"/>
      <c r="K117" s="351"/>
      <c r="L117" s="250"/>
      <c r="M117" s="255"/>
      <c r="N117" s="207" t="s">
        <v>402</v>
      </c>
      <c r="O117" s="207" t="s">
        <v>403</v>
      </c>
      <c r="P117" s="208"/>
      <c r="Q117" s="207"/>
      <c r="R117" s="16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60"/>
      <c r="AN117" s="160"/>
      <c r="AO117" s="160"/>
    </row>
    <row r="118" spans="1:41" ht="21.6" thickBot="1" x14ac:dyDescent="0.45">
      <c r="A118" s="258"/>
      <c r="B118" s="250"/>
      <c r="C118" s="246"/>
      <c r="D118" s="248" t="s">
        <v>761</v>
      </c>
      <c r="E118" s="233" t="s">
        <v>775</v>
      </c>
      <c r="F118" s="176" t="s">
        <v>106</v>
      </c>
      <c r="G118" s="160"/>
      <c r="H118" s="161"/>
      <c r="I118" s="249"/>
      <c r="J118" s="255"/>
      <c r="K118" s="255"/>
      <c r="L118" s="250"/>
      <c r="M118" s="255"/>
      <c r="N118" s="207"/>
      <c r="O118" s="207" t="s">
        <v>408</v>
      </c>
      <c r="P118" s="208"/>
      <c r="Q118" s="207"/>
      <c r="R118" s="16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60"/>
      <c r="AN118" s="160"/>
      <c r="AO118" s="160"/>
    </row>
    <row r="119" spans="1:41" ht="21.6" thickBot="1" x14ac:dyDescent="0.45">
      <c r="A119" s="258"/>
      <c r="B119" s="250"/>
      <c r="C119" s="246"/>
      <c r="D119" s="249"/>
      <c r="E119" s="234"/>
      <c r="F119" s="177" t="s">
        <v>113</v>
      </c>
      <c r="G119" s="160"/>
      <c r="H119" s="161"/>
      <c r="I119" s="347" t="s">
        <v>115</v>
      </c>
      <c r="J119" s="255"/>
      <c r="K119" s="255"/>
      <c r="L119" s="250"/>
      <c r="M119" s="255"/>
      <c r="N119" s="207"/>
      <c r="O119" s="207" t="s">
        <v>409</v>
      </c>
      <c r="P119" s="208"/>
      <c r="Q119" s="207"/>
      <c r="R119" s="16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60"/>
      <c r="AN119" s="160"/>
      <c r="AO119" s="160"/>
    </row>
    <row r="120" spans="1:41" ht="21.6" thickBot="1" x14ac:dyDescent="0.45">
      <c r="A120" s="258"/>
      <c r="B120" s="250"/>
      <c r="C120" s="246"/>
      <c r="D120" s="248" t="s">
        <v>762</v>
      </c>
      <c r="E120" s="233" t="s">
        <v>776</v>
      </c>
      <c r="F120" s="177" t="s">
        <v>118</v>
      </c>
      <c r="G120" s="160"/>
      <c r="H120" s="161"/>
      <c r="I120" s="264"/>
      <c r="J120" s="255"/>
      <c r="K120" s="255"/>
      <c r="L120" s="250"/>
      <c r="M120" s="255"/>
      <c r="N120" s="207"/>
      <c r="O120" s="207" t="s">
        <v>410</v>
      </c>
      <c r="P120" s="208"/>
      <c r="Q120" s="207"/>
      <c r="R120" s="16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60"/>
      <c r="AN120" s="160"/>
      <c r="AO120" s="160"/>
    </row>
    <row r="121" spans="1:41" ht="21.6" thickBot="1" x14ac:dyDescent="0.45">
      <c r="A121" s="258"/>
      <c r="B121" s="250"/>
      <c r="C121" s="247"/>
      <c r="D121" s="249"/>
      <c r="E121" s="234"/>
      <c r="F121" s="183" t="s">
        <v>124</v>
      </c>
      <c r="G121" s="160"/>
      <c r="H121" s="161"/>
      <c r="I121" s="249"/>
      <c r="J121" s="256"/>
      <c r="K121" s="256"/>
      <c r="L121" s="251"/>
      <c r="M121" s="256"/>
      <c r="N121" s="210"/>
      <c r="O121" s="210"/>
      <c r="P121" s="211"/>
      <c r="Q121" s="210"/>
      <c r="R121" s="16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60"/>
      <c r="AN121" s="160"/>
      <c r="AO121" s="160"/>
    </row>
    <row r="122" spans="1:41" ht="18.600000000000001" thickBot="1" x14ac:dyDescent="0.4">
      <c r="A122" s="258"/>
      <c r="B122" s="250"/>
      <c r="C122" s="178"/>
      <c r="D122" s="179"/>
      <c r="E122" s="180"/>
      <c r="F122" s="181"/>
      <c r="G122" s="158"/>
      <c r="H122" s="159"/>
      <c r="I122" s="181"/>
      <c r="J122" s="158"/>
      <c r="K122" s="352"/>
      <c r="L122" s="212"/>
      <c r="M122" s="361"/>
      <c r="N122" s="181"/>
      <c r="O122" s="181"/>
      <c r="P122" s="213"/>
      <c r="Q122" s="181"/>
      <c r="R122" s="16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60"/>
      <c r="AN122" s="160"/>
      <c r="AO122" s="160"/>
    </row>
    <row r="123" spans="1:41" ht="42.6" thickBot="1" x14ac:dyDescent="0.45">
      <c r="A123" s="258"/>
      <c r="B123" s="250"/>
      <c r="C123" s="245">
        <f>C116+1</f>
        <v>18</v>
      </c>
      <c r="D123" s="248" t="s">
        <v>411</v>
      </c>
      <c r="E123" s="233" t="s">
        <v>412</v>
      </c>
      <c r="F123" s="176" t="s">
        <v>74</v>
      </c>
      <c r="G123" s="160"/>
      <c r="H123" s="161"/>
      <c r="I123" s="346" t="s">
        <v>94</v>
      </c>
      <c r="J123" s="254" t="s">
        <v>95</v>
      </c>
      <c r="K123" s="350" t="s">
        <v>362</v>
      </c>
      <c r="L123" s="294"/>
      <c r="M123" s="360"/>
      <c r="N123" s="207" t="s">
        <v>415</v>
      </c>
      <c r="O123" s="207" t="s">
        <v>416</v>
      </c>
      <c r="P123" s="208"/>
      <c r="Q123" s="207"/>
      <c r="R123" s="16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60"/>
      <c r="AN123" s="160"/>
      <c r="AO123" s="160"/>
    </row>
    <row r="124" spans="1:41" ht="27.75" customHeight="1" thickBot="1" x14ac:dyDescent="0.45">
      <c r="A124" s="258"/>
      <c r="B124" s="250"/>
      <c r="C124" s="246"/>
      <c r="D124" s="249"/>
      <c r="E124" s="234"/>
      <c r="F124" s="176" t="s">
        <v>95</v>
      </c>
      <c r="G124" s="160"/>
      <c r="H124" s="161"/>
      <c r="I124" s="264"/>
      <c r="J124" s="255"/>
      <c r="K124" s="351"/>
      <c r="L124" s="250"/>
      <c r="M124" s="255"/>
      <c r="N124" s="207" t="s">
        <v>417</v>
      </c>
      <c r="O124" s="207" t="s">
        <v>418</v>
      </c>
      <c r="P124" s="208"/>
      <c r="Q124" s="207"/>
      <c r="R124" s="16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60"/>
      <c r="AN124" s="160"/>
      <c r="AO124" s="160"/>
    </row>
    <row r="125" spans="1:41" ht="21.6" thickBot="1" x14ac:dyDescent="0.45">
      <c r="A125" s="258"/>
      <c r="B125" s="250"/>
      <c r="C125" s="246"/>
      <c r="D125" s="248" t="s">
        <v>419</v>
      </c>
      <c r="E125" s="233" t="s">
        <v>420</v>
      </c>
      <c r="F125" s="176" t="s">
        <v>106</v>
      </c>
      <c r="G125" s="160"/>
      <c r="H125" s="161"/>
      <c r="I125" s="249"/>
      <c r="J125" s="255"/>
      <c r="K125" s="255"/>
      <c r="L125" s="250"/>
      <c r="M125" s="255"/>
      <c r="N125" s="207" t="s">
        <v>421</v>
      </c>
      <c r="O125" s="207" t="s">
        <v>399</v>
      </c>
      <c r="P125" s="208"/>
      <c r="Q125" s="207"/>
      <c r="R125" s="160"/>
      <c r="S125" s="150"/>
      <c r="T125" s="150"/>
      <c r="U125" s="150"/>
      <c r="V125" s="150"/>
      <c r="W125" s="150"/>
      <c r="X125" s="150"/>
      <c r="Y125" s="150"/>
      <c r="Z125" s="150"/>
      <c r="AA125" s="150"/>
      <c r="AB125" s="150"/>
      <c r="AC125" s="150"/>
      <c r="AD125" s="150"/>
      <c r="AE125" s="150"/>
      <c r="AF125" s="150"/>
      <c r="AG125" s="150"/>
      <c r="AH125" s="150"/>
      <c r="AI125" s="150"/>
      <c r="AJ125" s="150"/>
      <c r="AK125" s="150"/>
      <c r="AL125" s="150"/>
      <c r="AM125" s="160"/>
      <c r="AN125" s="160"/>
      <c r="AO125" s="160"/>
    </row>
    <row r="126" spans="1:41" ht="30.75" customHeight="1" thickBot="1" x14ac:dyDescent="0.45">
      <c r="A126" s="258"/>
      <c r="B126" s="250"/>
      <c r="C126" s="246"/>
      <c r="D126" s="249"/>
      <c r="E126" s="234"/>
      <c r="F126" s="177" t="s">
        <v>113</v>
      </c>
      <c r="G126" s="160"/>
      <c r="H126" s="161"/>
      <c r="I126" s="347" t="s">
        <v>115</v>
      </c>
      <c r="J126" s="255"/>
      <c r="K126" s="255"/>
      <c r="L126" s="250"/>
      <c r="M126" s="255"/>
      <c r="N126" s="207" t="s">
        <v>422</v>
      </c>
      <c r="O126" s="207" t="s">
        <v>423</v>
      </c>
      <c r="P126" s="208"/>
      <c r="Q126" s="207"/>
      <c r="R126" s="160"/>
      <c r="S126" s="150"/>
      <c r="T126" s="150"/>
      <c r="U126" s="150"/>
      <c r="V126" s="150"/>
      <c r="W126" s="150"/>
      <c r="X126" s="150"/>
      <c r="Y126" s="150"/>
      <c r="Z126" s="150"/>
      <c r="AA126" s="150"/>
      <c r="AB126" s="150"/>
      <c r="AC126" s="150"/>
      <c r="AD126" s="150"/>
      <c r="AE126" s="150"/>
      <c r="AF126" s="150"/>
      <c r="AG126" s="150"/>
      <c r="AH126" s="150"/>
      <c r="AI126" s="150"/>
      <c r="AJ126" s="150"/>
      <c r="AK126" s="150"/>
      <c r="AL126" s="150"/>
      <c r="AM126" s="160"/>
      <c r="AN126" s="160"/>
      <c r="AO126" s="160"/>
    </row>
    <row r="127" spans="1:41" ht="21.6" thickBot="1" x14ac:dyDescent="0.45">
      <c r="A127" s="258"/>
      <c r="B127" s="250"/>
      <c r="C127" s="246"/>
      <c r="D127" s="248" t="s">
        <v>424</v>
      </c>
      <c r="E127" s="233" t="s">
        <v>822</v>
      </c>
      <c r="F127" s="177" t="s">
        <v>118</v>
      </c>
      <c r="G127" s="160"/>
      <c r="H127" s="162"/>
      <c r="I127" s="264"/>
      <c r="J127" s="255"/>
      <c r="K127" s="255"/>
      <c r="L127" s="250"/>
      <c r="M127" s="255"/>
      <c r="N127" s="207"/>
      <c r="O127" s="207" t="s">
        <v>363</v>
      </c>
      <c r="P127" s="208"/>
      <c r="Q127" s="207"/>
      <c r="R127" s="16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60"/>
      <c r="AN127" s="160"/>
      <c r="AO127" s="160"/>
    </row>
    <row r="128" spans="1:41" ht="30.75" customHeight="1" thickBot="1" x14ac:dyDescent="0.45">
      <c r="A128" s="258"/>
      <c r="B128" s="292"/>
      <c r="C128" s="247"/>
      <c r="D128" s="249"/>
      <c r="E128" s="234"/>
      <c r="F128" s="183" t="s">
        <v>124</v>
      </c>
      <c r="G128" s="160"/>
      <c r="H128" s="161"/>
      <c r="I128" s="249"/>
      <c r="J128" s="256"/>
      <c r="K128" s="256"/>
      <c r="L128" s="251"/>
      <c r="M128" s="256"/>
      <c r="N128" s="210"/>
      <c r="O128" s="210"/>
      <c r="P128" s="211"/>
      <c r="Q128" s="210"/>
      <c r="R128" s="16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60"/>
      <c r="AN128" s="160"/>
      <c r="AO128" s="160"/>
    </row>
    <row r="129" spans="1:41" ht="18.600000000000001" thickBot="1" x14ac:dyDescent="0.4">
      <c r="A129" s="258"/>
      <c r="B129" s="185"/>
      <c r="C129" s="178"/>
      <c r="D129" s="179"/>
      <c r="E129" s="180"/>
      <c r="F129" s="181"/>
      <c r="G129" s="158"/>
      <c r="H129" s="159"/>
      <c r="I129" s="181"/>
      <c r="J129" s="158"/>
      <c r="K129" s="352"/>
      <c r="L129" s="212"/>
      <c r="M129" s="361"/>
      <c r="N129" s="181"/>
      <c r="O129" s="181"/>
      <c r="P129" s="213"/>
      <c r="Q129" s="181"/>
      <c r="R129" s="16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60"/>
      <c r="AN129" s="160"/>
      <c r="AO129" s="160"/>
    </row>
    <row r="130" spans="1:41" ht="21.6" thickBot="1" x14ac:dyDescent="0.45">
      <c r="A130" s="258"/>
      <c r="B130" s="259" t="s">
        <v>377</v>
      </c>
      <c r="C130" s="245">
        <f>C123+1</f>
        <v>19</v>
      </c>
      <c r="D130" s="248" t="s">
        <v>425</v>
      </c>
      <c r="E130" s="233" t="s">
        <v>777</v>
      </c>
      <c r="F130" s="176" t="s">
        <v>74</v>
      </c>
      <c r="G130" s="160"/>
      <c r="H130" s="161"/>
      <c r="I130" s="346" t="s">
        <v>94</v>
      </c>
      <c r="J130" s="254" t="s">
        <v>95</v>
      </c>
      <c r="K130" s="350" t="s">
        <v>426</v>
      </c>
      <c r="L130" s="294"/>
      <c r="M130" s="360"/>
      <c r="N130" s="207" t="s">
        <v>428</v>
      </c>
      <c r="O130" s="207" t="s">
        <v>429</v>
      </c>
      <c r="P130" s="208"/>
      <c r="Q130" s="207"/>
      <c r="R130" s="16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60"/>
      <c r="AN130" s="160"/>
      <c r="AO130" s="160"/>
    </row>
    <row r="131" spans="1:41" ht="59.25" customHeight="1" thickBot="1" x14ac:dyDescent="0.45">
      <c r="A131" s="258"/>
      <c r="B131" s="260"/>
      <c r="C131" s="252"/>
      <c r="D131" s="249"/>
      <c r="E131" s="234"/>
      <c r="F131" s="176" t="s">
        <v>95</v>
      </c>
      <c r="G131" s="160"/>
      <c r="H131" s="161"/>
      <c r="I131" s="264"/>
      <c r="J131" s="255"/>
      <c r="K131" s="351"/>
      <c r="L131" s="250"/>
      <c r="M131" s="255"/>
      <c r="N131" s="207" t="s">
        <v>430</v>
      </c>
      <c r="O131" s="207" t="s">
        <v>431</v>
      </c>
      <c r="P131" s="208"/>
      <c r="Q131" s="207"/>
      <c r="R131" s="16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60"/>
      <c r="AN131" s="160"/>
      <c r="AO131" s="160"/>
    </row>
    <row r="132" spans="1:41" ht="21.6" thickBot="1" x14ac:dyDescent="0.45">
      <c r="A132" s="258"/>
      <c r="B132" s="260"/>
      <c r="C132" s="252"/>
      <c r="D132" s="248" t="s">
        <v>432</v>
      </c>
      <c r="E132" s="233" t="s">
        <v>778</v>
      </c>
      <c r="F132" s="176" t="s">
        <v>106</v>
      </c>
      <c r="G132" s="160"/>
      <c r="H132" s="161"/>
      <c r="I132" s="249"/>
      <c r="J132" s="255"/>
      <c r="K132" s="255"/>
      <c r="L132" s="250"/>
      <c r="M132" s="255"/>
      <c r="N132" s="207" t="s">
        <v>433</v>
      </c>
      <c r="O132" s="207"/>
      <c r="P132" s="208"/>
      <c r="Q132" s="207"/>
      <c r="R132" s="16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60"/>
      <c r="AN132" s="160"/>
      <c r="AO132" s="160"/>
    </row>
    <row r="133" spans="1:41" ht="21.6" thickBot="1" x14ac:dyDescent="0.45">
      <c r="A133" s="258"/>
      <c r="B133" s="260"/>
      <c r="C133" s="252"/>
      <c r="D133" s="249"/>
      <c r="E133" s="234"/>
      <c r="F133" s="177" t="s">
        <v>113</v>
      </c>
      <c r="G133" s="160"/>
      <c r="H133" s="161"/>
      <c r="I133" s="347" t="s">
        <v>115</v>
      </c>
      <c r="J133" s="255"/>
      <c r="K133" s="255"/>
      <c r="L133" s="250"/>
      <c r="M133" s="255"/>
      <c r="N133" s="207"/>
      <c r="O133" s="207"/>
      <c r="P133" s="208"/>
      <c r="Q133" s="207"/>
      <c r="R133" s="16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60"/>
      <c r="AN133" s="160"/>
      <c r="AO133" s="160"/>
    </row>
    <row r="134" spans="1:41" ht="21.6" thickBot="1" x14ac:dyDescent="0.45">
      <c r="A134" s="258"/>
      <c r="B134" s="260"/>
      <c r="C134" s="252"/>
      <c r="D134" s="248" t="s">
        <v>434</v>
      </c>
      <c r="E134" s="233" t="s">
        <v>779</v>
      </c>
      <c r="F134" s="177" t="s">
        <v>118</v>
      </c>
      <c r="G134" s="160"/>
      <c r="H134" s="161"/>
      <c r="I134" s="264"/>
      <c r="J134" s="255"/>
      <c r="K134" s="255"/>
      <c r="L134" s="250"/>
      <c r="M134" s="255"/>
      <c r="N134" s="207"/>
      <c r="O134" s="207"/>
      <c r="P134" s="208"/>
      <c r="Q134" s="207"/>
      <c r="R134" s="16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60"/>
      <c r="AN134" s="160"/>
      <c r="AO134" s="160"/>
    </row>
    <row r="135" spans="1:41" ht="54" customHeight="1" thickBot="1" x14ac:dyDescent="0.45">
      <c r="A135" s="258"/>
      <c r="B135" s="260"/>
      <c r="C135" s="253"/>
      <c r="D135" s="249"/>
      <c r="E135" s="234"/>
      <c r="F135" s="183" t="s">
        <v>124</v>
      </c>
      <c r="G135" s="160"/>
      <c r="H135" s="161"/>
      <c r="I135" s="249"/>
      <c r="J135" s="256"/>
      <c r="K135" s="256"/>
      <c r="L135" s="251"/>
      <c r="M135" s="256"/>
      <c r="N135" s="210"/>
      <c r="O135" s="210"/>
      <c r="P135" s="211"/>
      <c r="Q135" s="210"/>
      <c r="R135" s="16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60"/>
      <c r="AN135" s="160"/>
      <c r="AO135" s="160"/>
    </row>
    <row r="136" spans="1:41" ht="18.600000000000001" thickBot="1" x14ac:dyDescent="0.4">
      <c r="A136" s="258"/>
      <c r="B136" s="260"/>
      <c r="C136" s="186"/>
      <c r="D136" s="179"/>
      <c r="E136" s="180"/>
      <c r="F136" s="181"/>
      <c r="G136" s="158"/>
      <c r="H136" s="159"/>
      <c r="I136" s="181"/>
      <c r="J136" s="158"/>
      <c r="K136" s="352"/>
      <c r="L136" s="212"/>
      <c r="M136" s="361"/>
      <c r="N136" s="181"/>
      <c r="O136" s="181"/>
      <c r="P136" s="213"/>
      <c r="Q136" s="181"/>
      <c r="R136" s="16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60"/>
      <c r="AN136" s="160"/>
      <c r="AO136" s="160"/>
    </row>
    <row r="137" spans="1:41" ht="21.6" thickBot="1" x14ac:dyDescent="0.45">
      <c r="A137" s="258"/>
      <c r="B137" s="260"/>
      <c r="C137" s="245">
        <f>C130+1</f>
        <v>20</v>
      </c>
      <c r="D137" s="248" t="s">
        <v>435</v>
      </c>
      <c r="E137" s="241" t="s">
        <v>436</v>
      </c>
      <c r="F137" s="176" t="s">
        <v>74</v>
      </c>
      <c r="G137" s="160"/>
      <c r="H137" s="161"/>
      <c r="I137" s="346" t="s">
        <v>94</v>
      </c>
      <c r="J137" s="254" t="s">
        <v>95</v>
      </c>
      <c r="K137" s="350" t="s">
        <v>426</v>
      </c>
      <c r="L137" s="294"/>
      <c r="M137" s="360"/>
      <c r="N137" s="207" t="s">
        <v>402</v>
      </c>
      <c r="O137" s="207" t="s">
        <v>437</v>
      </c>
      <c r="P137" s="208"/>
      <c r="Q137" s="207"/>
      <c r="R137" s="160"/>
      <c r="S137" s="150"/>
      <c r="T137" s="150"/>
      <c r="U137" s="150"/>
      <c r="V137" s="150"/>
      <c r="W137" s="150"/>
      <c r="X137" s="150"/>
      <c r="Y137" s="150"/>
      <c r="Z137" s="150"/>
      <c r="AA137" s="150"/>
      <c r="AB137" s="150"/>
      <c r="AC137" s="150"/>
      <c r="AD137" s="150"/>
      <c r="AE137" s="150"/>
      <c r="AF137" s="150"/>
      <c r="AG137" s="150"/>
      <c r="AH137" s="150"/>
      <c r="AI137" s="150"/>
      <c r="AJ137" s="150"/>
      <c r="AK137" s="150"/>
      <c r="AL137" s="150"/>
      <c r="AM137" s="160"/>
      <c r="AN137" s="160"/>
      <c r="AO137" s="160"/>
    </row>
    <row r="138" spans="1:41" ht="21.6" thickBot="1" x14ac:dyDescent="0.45">
      <c r="A138" s="258"/>
      <c r="B138" s="260"/>
      <c r="C138" s="252"/>
      <c r="D138" s="249"/>
      <c r="E138" s="234"/>
      <c r="F138" s="176" t="s">
        <v>95</v>
      </c>
      <c r="G138" s="160"/>
      <c r="H138" s="161"/>
      <c r="I138" s="264"/>
      <c r="J138" s="255"/>
      <c r="K138" s="351"/>
      <c r="L138" s="250"/>
      <c r="M138" s="255"/>
      <c r="N138" s="207" t="s">
        <v>438</v>
      </c>
      <c r="O138" s="207" t="s">
        <v>439</v>
      </c>
      <c r="P138" s="208"/>
      <c r="Q138" s="207"/>
      <c r="R138" s="160"/>
      <c r="S138" s="150"/>
      <c r="T138" s="150"/>
      <c r="U138" s="150"/>
      <c r="V138" s="150"/>
      <c r="W138" s="150"/>
      <c r="X138" s="150"/>
      <c r="Y138" s="150"/>
      <c r="Z138" s="150"/>
      <c r="AA138" s="150"/>
      <c r="AB138" s="150"/>
      <c r="AC138" s="150"/>
      <c r="AD138" s="150"/>
      <c r="AE138" s="150"/>
      <c r="AF138" s="150"/>
      <c r="AG138" s="150"/>
      <c r="AH138" s="150"/>
      <c r="AI138" s="150"/>
      <c r="AJ138" s="150"/>
      <c r="AK138" s="150"/>
      <c r="AL138" s="150"/>
      <c r="AM138" s="160"/>
      <c r="AN138" s="160"/>
      <c r="AO138" s="160"/>
    </row>
    <row r="139" spans="1:41" ht="42.6" thickBot="1" x14ac:dyDescent="0.45">
      <c r="A139" s="258"/>
      <c r="B139" s="260"/>
      <c r="C139" s="252"/>
      <c r="D139" s="248" t="s">
        <v>440</v>
      </c>
      <c r="E139" s="241" t="s">
        <v>441</v>
      </c>
      <c r="F139" s="176" t="s">
        <v>106</v>
      </c>
      <c r="G139" s="160"/>
      <c r="H139" s="161"/>
      <c r="I139" s="249"/>
      <c r="J139" s="255"/>
      <c r="K139" s="255"/>
      <c r="L139" s="250"/>
      <c r="M139" s="255"/>
      <c r="N139" s="207" t="s">
        <v>442</v>
      </c>
      <c r="O139" s="207" t="s">
        <v>396</v>
      </c>
      <c r="P139" s="208"/>
      <c r="Q139" s="207"/>
      <c r="R139" s="160"/>
      <c r="S139" s="150"/>
      <c r="T139" s="150"/>
      <c r="U139" s="150"/>
      <c r="V139" s="150"/>
      <c r="W139" s="150"/>
      <c r="X139" s="150"/>
      <c r="Y139" s="150"/>
      <c r="Z139" s="150"/>
      <c r="AA139" s="150"/>
      <c r="AB139" s="150"/>
      <c r="AC139" s="150"/>
      <c r="AD139" s="150"/>
      <c r="AE139" s="150"/>
      <c r="AF139" s="150"/>
      <c r="AG139" s="150"/>
      <c r="AH139" s="150"/>
      <c r="AI139" s="150"/>
      <c r="AJ139" s="150"/>
      <c r="AK139" s="150"/>
      <c r="AL139" s="150"/>
      <c r="AM139" s="160"/>
      <c r="AN139" s="160"/>
      <c r="AO139" s="160"/>
    </row>
    <row r="140" spans="1:41" ht="21.6" thickBot="1" x14ac:dyDescent="0.45">
      <c r="A140" s="258"/>
      <c r="B140" s="260"/>
      <c r="C140" s="252"/>
      <c r="D140" s="249"/>
      <c r="E140" s="234"/>
      <c r="F140" s="177" t="s">
        <v>113</v>
      </c>
      <c r="G140" s="160"/>
      <c r="H140" s="161"/>
      <c r="I140" s="347" t="s">
        <v>115</v>
      </c>
      <c r="J140" s="255"/>
      <c r="K140" s="255"/>
      <c r="L140" s="250"/>
      <c r="M140" s="255"/>
      <c r="N140" s="207"/>
      <c r="O140" s="207"/>
      <c r="P140" s="208"/>
      <c r="Q140" s="207"/>
      <c r="R140" s="160"/>
      <c r="S140" s="150"/>
      <c r="T140" s="150"/>
      <c r="U140" s="150"/>
      <c r="V140" s="150"/>
      <c r="W140" s="150"/>
      <c r="X140" s="150"/>
      <c r="Y140" s="150"/>
      <c r="Z140" s="150"/>
      <c r="AA140" s="150"/>
      <c r="AB140" s="150"/>
      <c r="AC140" s="150"/>
      <c r="AD140" s="150"/>
      <c r="AE140" s="150"/>
      <c r="AF140" s="150"/>
      <c r="AG140" s="150"/>
      <c r="AH140" s="150"/>
      <c r="AI140" s="150"/>
      <c r="AJ140" s="150"/>
      <c r="AK140" s="150"/>
      <c r="AL140" s="150"/>
      <c r="AM140" s="160"/>
      <c r="AN140" s="160"/>
      <c r="AO140" s="160"/>
    </row>
    <row r="141" spans="1:41" ht="21.6" thickBot="1" x14ac:dyDescent="0.45">
      <c r="A141" s="258"/>
      <c r="B141" s="260"/>
      <c r="C141" s="252"/>
      <c r="D141" s="248" t="s">
        <v>443</v>
      </c>
      <c r="E141" s="236" t="s">
        <v>444</v>
      </c>
      <c r="F141" s="177" t="s">
        <v>118</v>
      </c>
      <c r="G141" s="160"/>
      <c r="H141" s="161"/>
      <c r="I141" s="264"/>
      <c r="J141" s="255"/>
      <c r="K141" s="255"/>
      <c r="L141" s="250"/>
      <c r="M141" s="255"/>
      <c r="N141" s="207"/>
      <c r="O141" s="207"/>
      <c r="P141" s="208"/>
      <c r="Q141" s="207"/>
      <c r="R141" s="160"/>
      <c r="S141" s="150"/>
      <c r="T141" s="150"/>
      <c r="U141" s="150"/>
      <c r="V141" s="150"/>
      <c r="W141" s="150"/>
      <c r="X141" s="150"/>
      <c r="Y141" s="150"/>
      <c r="Z141" s="150"/>
      <c r="AA141" s="150"/>
      <c r="AB141" s="150"/>
      <c r="AC141" s="150"/>
      <c r="AD141" s="150"/>
      <c r="AE141" s="150"/>
      <c r="AF141" s="150"/>
      <c r="AG141" s="150"/>
      <c r="AH141" s="150"/>
      <c r="AI141" s="150"/>
      <c r="AJ141" s="150"/>
      <c r="AK141" s="150"/>
      <c r="AL141" s="150"/>
      <c r="AM141" s="160"/>
      <c r="AN141" s="160"/>
      <c r="AO141" s="160"/>
    </row>
    <row r="142" spans="1:41" ht="21.6" thickBot="1" x14ac:dyDescent="0.45">
      <c r="A142" s="258"/>
      <c r="B142" s="260"/>
      <c r="C142" s="253"/>
      <c r="D142" s="249"/>
      <c r="E142" s="237"/>
      <c r="F142" s="183" t="s">
        <v>124</v>
      </c>
      <c r="G142" s="160"/>
      <c r="H142" s="161"/>
      <c r="I142" s="249"/>
      <c r="J142" s="256"/>
      <c r="K142" s="256"/>
      <c r="L142" s="251"/>
      <c r="M142" s="256"/>
      <c r="N142" s="210"/>
      <c r="O142" s="210"/>
      <c r="P142" s="211"/>
      <c r="Q142" s="210"/>
      <c r="R142" s="16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60"/>
      <c r="AN142" s="160"/>
      <c r="AO142" s="160"/>
    </row>
    <row r="143" spans="1:41" ht="18.600000000000001" thickBot="1" x14ac:dyDescent="0.4">
      <c r="A143" s="258"/>
      <c r="B143" s="260"/>
      <c r="C143" s="186"/>
      <c r="D143" s="179"/>
      <c r="E143" s="180"/>
      <c r="F143" s="181"/>
      <c r="G143" s="158"/>
      <c r="H143" s="159"/>
      <c r="I143" s="181"/>
      <c r="J143" s="158"/>
      <c r="K143" s="352"/>
      <c r="L143" s="212"/>
      <c r="M143" s="361"/>
      <c r="N143" s="181"/>
      <c r="O143" s="181"/>
      <c r="P143" s="213"/>
      <c r="Q143" s="181"/>
      <c r="R143" s="16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60"/>
      <c r="AN143" s="160"/>
      <c r="AO143" s="160"/>
    </row>
    <row r="144" spans="1:41" ht="21.6" thickBot="1" x14ac:dyDescent="0.45">
      <c r="A144" s="258"/>
      <c r="B144" s="260"/>
      <c r="C144" s="245">
        <f>C137+1</f>
        <v>21</v>
      </c>
      <c r="D144" s="248" t="s">
        <v>445</v>
      </c>
      <c r="E144" s="241" t="s">
        <v>823</v>
      </c>
      <c r="F144" s="176" t="s">
        <v>74</v>
      </c>
      <c r="H144" s="299"/>
      <c r="I144" s="346" t="s">
        <v>94</v>
      </c>
      <c r="J144" s="254" t="s">
        <v>95</v>
      </c>
      <c r="K144" s="350" t="s">
        <v>426</v>
      </c>
      <c r="L144" s="294"/>
      <c r="M144" s="360"/>
      <c r="N144" s="207" t="s">
        <v>447</v>
      </c>
      <c r="O144" s="207" t="s">
        <v>116</v>
      </c>
      <c r="P144" s="208"/>
      <c r="Q144" s="207"/>
      <c r="S144" s="150"/>
      <c r="T144" s="150"/>
      <c r="U144" s="150"/>
      <c r="V144" s="150"/>
      <c r="W144" s="150"/>
      <c r="X144" s="150"/>
      <c r="Y144" s="150"/>
      <c r="Z144" s="150"/>
      <c r="AA144" s="150"/>
      <c r="AB144" s="150"/>
      <c r="AC144" s="150"/>
      <c r="AD144" s="150"/>
      <c r="AE144" s="150"/>
      <c r="AF144" s="150"/>
      <c r="AG144" s="150"/>
      <c r="AH144" s="150"/>
      <c r="AI144" s="150"/>
      <c r="AJ144" s="150"/>
      <c r="AK144" s="150"/>
      <c r="AL144" s="150"/>
    </row>
    <row r="145" spans="1:41" ht="39.75" customHeight="1" thickBot="1" x14ac:dyDescent="0.45">
      <c r="A145" s="258"/>
      <c r="B145" s="260"/>
      <c r="C145" s="252"/>
      <c r="D145" s="249"/>
      <c r="E145" s="234"/>
      <c r="F145" s="176" t="s">
        <v>95</v>
      </c>
      <c r="H145" s="255"/>
      <c r="I145" s="264"/>
      <c r="J145" s="255"/>
      <c r="K145" s="351"/>
      <c r="L145" s="250"/>
      <c r="M145" s="255"/>
      <c r="N145" s="207" t="s">
        <v>448</v>
      </c>
      <c r="O145" s="207" t="s">
        <v>430</v>
      </c>
      <c r="P145" s="208"/>
      <c r="Q145" s="207"/>
      <c r="S145" s="150"/>
      <c r="T145" s="150"/>
      <c r="U145" s="150"/>
      <c r="V145" s="150"/>
      <c r="W145" s="150"/>
      <c r="X145" s="150"/>
      <c r="Y145" s="150"/>
      <c r="Z145" s="150"/>
      <c r="AA145" s="150"/>
      <c r="AB145" s="150"/>
      <c r="AC145" s="150"/>
      <c r="AD145" s="150"/>
      <c r="AE145" s="150"/>
      <c r="AF145" s="150"/>
      <c r="AG145" s="150"/>
      <c r="AH145" s="150"/>
      <c r="AI145" s="150"/>
      <c r="AJ145" s="150"/>
      <c r="AK145" s="150"/>
      <c r="AL145" s="150"/>
    </row>
    <row r="146" spans="1:41" ht="21.6" thickBot="1" x14ac:dyDescent="0.45">
      <c r="A146" s="258"/>
      <c r="B146" s="260"/>
      <c r="C146" s="252"/>
      <c r="D146" s="248" t="s">
        <v>449</v>
      </c>
      <c r="E146" s="236" t="s">
        <v>450</v>
      </c>
      <c r="F146" s="176" t="s">
        <v>106</v>
      </c>
      <c r="H146" s="161"/>
      <c r="I146" s="249"/>
      <c r="J146" s="255"/>
      <c r="K146" s="255"/>
      <c r="L146" s="250"/>
      <c r="M146" s="255"/>
      <c r="N146" s="207"/>
      <c r="O146" s="207"/>
      <c r="P146" s="208"/>
      <c r="Q146" s="207"/>
      <c r="S146" s="150"/>
      <c r="T146" s="150"/>
      <c r="U146" s="150"/>
      <c r="V146" s="150"/>
      <c r="W146" s="150"/>
      <c r="X146" s="150"/>
      <c r="Y146" s="150"/>
      <c r="Z146" s="150"/>
      <c r="AA146" s="150"/>
      <c r="AB146" s="150"/>
      <c r="AC146" s="150"/>
      <c r="AD146" s="150"/>
      <c r="AE146" s="150"/>
      <c r="AF146" s="150"/>
      <c r="AG146" s="150"/>
      <c r="AH146" s="150"/>
      <c r="AI146" s="150"/>
      <c r="AJ146" s="150"/>
      <c r="AK146" s="150"/>
      <c r="AL146" s="150"/>
    </row>
    <row r="147" spans="1:41" ht="39.75" customHeight="1" thickBot="1" x14ac:dyDescent="0.45">
      <c r="A147" s="258"/>
      <c r="B147" s="260"/>
      <c r="C147" s="252"/>
      <c r="D147" s="249"/>
      <c r="E147" s="240"/>
      <c r="F147" s="177" t="s">
        <v>113</v>
      </c>
      <c r="H147" s="161"/>
      <c r="I147" s="347" t="s">
        <v>115</v>
      </c>
      <c r="J147" s="255"/>
      <c r="K147" s="255"/>
      <c r="L147" s="250"/>
      <c r="M147" s="255"/>
      <c r="N147" s="207"/>
      <c r="O147" s="207"/>
      <c r="P147" s="208"/>
      <c r="Q147" s="207"/>
      <c r="S147" s="150"/>
      <c r="T147" s="150"/>
      <c r="U147" s="150"/>
      <c r="V147" s="150"/>
      <c r="W147" s="150"/>
      <c r="X147" s="150"/>
      <c r="Y147" s="150"/>
      <c r="Z147" s="150"/>
      <c r="AA147" s="150"/>
      <c r="AB147" s="150"/>
      <c r="AC147" s="150"/>
      <c r="AD147" s="150"/>
      <c r="AE147" s="150"/>
      <c r="AF147" s="150"/>
      <c r="AG147" s="150"/>
      <c r="AH147" s="150"/>
      <c r="AI147" s="150"/>
      <c r="AJ147" s="150"/>
      <c r="AK147" s="150"/>
      <c r="AL147" s="150"/>
    </row>
    <row r="148" spans="1:41" ht="21.6" thickBot="1" x14ac:dyDescent="0.45">
      <c r="A148" s="258"/>
      <c r="B148" s="260"/>
      <c r="C148" s="252"/>
      <c r="D148" s="248" t="s">
        <v>451</v>
      </c>
      <c r="E148" s="236" t="s">
        <v>452</v>
      </c>
      <c r="F148" s="177" t="s">
        <v>118</v>
      </c>
      <c r="H148" s="161"/>
      <c r="I148" s="264"/>
      <c r="J148" s="255"/>
      <c r="K148" s="255"/>
      <c r="L148" s="250"/>
      <c r="M148" s="255"/>
      <c r="N148" s="207"/>
      <c r="O148" s="207"/>
      <c r="P148" s="208"/>
      <c r="Q148" s="207"/>
      <c r="S148" s="150"/>
      <c r="T148" s="150"/>
      <c r="U148" s="150"/>
      <c r="V148" s="150"/>
      <c r="W148" s="150"/>
      <c r="X148" s="150"/>
      <c r="Y148" s="150"/>
      <c r="Z148" s="150"/>
      <c r="AA148" s="150"/>
      <c r="AB148" s="150"/>
      <c r="AC148" s="150"/>
      <c r="AD148" s="150"/>
      <c r="AE148" s="150"/>
      <c r="AF148" s="150"/>
      <c r="AG148" s="150"/>
      <c r="AH148" s="150"/>
      <c r="AI148" s="150"/>
      <c r="AJ148" s="150"/>
      <c r="AK148" s="150"/>
      <c r="AL148" s="150"/>
    </row>
    <row r="149" spans="1:41" ht="39.75" customHeight="1" thickBot="1" x14ac:dyDescent="0.45">
      <c r="A149" s="258"/>
      <c r="B149" s="260"/>
      <c r="C149" s="253"/>
      <c r="D149" s="249"/>
      <c r="E149" s="237"/>
      <c r="F149" s="183" t="s">
        <v>124</v>
      </c>
      <c r="H149" s="161"/>
      <c r="I149" s="249"/>
      <c r="J149" s="256"/>
      <c r="K149" s="256"/>
      <c r="L149" s="251"/>
      <c r="M149" s="256"/>
      <c r="N149" s="210"/>
      <c r="O149" s="210"/>
      <c r="P149" s="211"/>
      <c r="Q149" s="210"/>
      <c r="S149" s="150"/>
      <c r="T149" s="150"/>
      <c r="U149" s="150"/>
      <c r="V149" s="150"/>
      <c r="W149" s="150"/>
      <c r="X149" s="150"/>
      <c r="Y149" s="150"/>
      <c r="Z149" s="150"/>
      <c r="AA149" s="150"/>
      <c r="AB149" s="150"/>
      <c r="AC149" s="150"/>
      <c r="AD149" s="150"/>
      <c r="AE149" s="150"/>
      <c r="AF149" s="150"/>
      <c r="AG149" s="150"/>
      <c r="AH149" s="150"/>
      <c r="AI149" s="150"/>
      <c r="AJ149" s="150"/>
      <c r="AK149" s="150"/>
      <c r="AL149" s="150"/>
    </row>
    <row r="150" spans="1:41" ht="18.600000000000001" thickBot="1" x14ac:dyDescent="0.4">
      <c r="A150" s="258"/>
      <c r="B150" s="260"/>
      <c r="C150" s="186"/>
      <c r="D150" s="179"/>
      <c r="E150" s="180"/>
      <c r="F150" s="181"/>
      <c r="G150" s="158"/>
      <c r="H150" s="159"/>
      <c r="I150" s="181"/>
      <c r="J150" s="158"/>
      <c r="K150" s="352"/>
      <c r="L150" s="212"/>
      <c r="M150" s="361"/>
      <c r="N150" s="181"/>
      <c r="O150" s="181"/>
      <c r="P150" s="213"/>
      <c r="Q150" s="181"/>
      <c r="R150" s="160"/>
      <c r="S150" s="150"/>
      <c r="T150" s="150"/>
      <c r="U150" s="150"/>
      <c r="V150" s="150"/>
      <c r="W150" s="150"/>
      <c r="X150" s="150"/>
      <c r="Y150" s="150"/>
      <c r="Z150" s="150"/>
      <c r="AA150" s="150"/>
      <c r="AB150" s="150"/>
      <c r="AC150" s="150"/>
      <c r="AD150" s="150"/>
      <c r="AE150" s="150"/>
      <c r="AF150" s="150"/>
      <c r="AG150" s="150"/>
      <c r="AH150" s="150"/>
      <c r="AI150" s="150"/>
      <c r="AJ150" s="150"/>
      <c r="AK150" s="150"/>
      <c r="AL150" s="150"/>
      <c r="AM150" s="160"/>
      <c r="AN150" s="160"/>
      <c r="AO150" s="160"/>
    </row>
    <row r="151" spans="1:41" ht="21.6" thickBot="1" x14ac:dyDescent="0.45">
      <c r="A151" s="258"/>
      <c r="B151" s="260"/>
      <c r="C151" s="245">
        <f>C144+1</f>
        <v>22</v>
      </c>
      <c r="D151" s="248" t="s">
        <v>453</v>
      </c>
      <c r="E151" s="236" t="s">
        <v>763</v>
      </c>
      <c r="F151" s="176" t="s">
        <v>74</v>
      </c>
      <c r="H151" s="162"/>
      <c r="I151" s="346" t="s">
        <v>94</v>
      </c>
      <c r="J151" s="254" t="s">
        <v>95</v>
      </c>
      <c r="K151" s="350" t="s">
        <v>426</v>
      </c>
      <c r="L151" s="294"/>
      <c r="M151" s="360"/>
      <c r="N151" s="207" t="s">
        <v>454</v>
      </c>
      <c r="O151" s="207"/>
      <c r="P151" s="208"/>
      <c r="Q151" s="207"/>
      <c r="S151" s="150"/>
      <c r="T151" s="150"/>
      <c r="U151" s="150"/>
      <c r="V151" s="150"/>
      <c r="W151" s="150"/>
      <c r="X151" s="150"/>
      <c r="Y151" s="150"/>
      <c r="Z151" s="150"/>
      <c r="AA151" s="150"/>
      <c r="AB151" s="150"/>
      <c r="AC151" s="150"/>
      <c r="AD151" s="150"/>
      <c r="AE151" s="150"/>
      <c r="AF151" s="150"/>
      <c r="AG151" s="150"/>
      <c r="AH151" s="150"/>
      <c r="AI151" s="150"/>
      <c r="AJ151" s="150"/>
      <c r="AK151" s="150"/>
      <c r="AL151" s="150"/>
    </row>
    <row r="152" spans="1:41" ht="60.75" customHeight="1" thickBot="1" x14ac:dyDescent="0.45">
      <c r="A152" s="258"/>
      <c r="B152" s="260"/>
      <c r="C152" s="252"/>
      <c r="D152" s="249"/>
      <c r="E152" s="240"/>
      <c r="F152" s="176" t="s">
        <v>95</v>
      </c>
      <c r="H152" s="161"/>
      <c r="I152" s="264"/>
      <c r="J152" s="255"/>
      <c r="K152" s="351"/>
      <c r="L152" s="250"/>
      <c r="M152" s="255"/>
      <c r="N152" s="207" t="s">
        <v>84</v>
      </c>
      <c r="O152" s="207" t="s">
        <v>456</v>
      </c>
      <c r="P152" s="208"/>
      <c r="Q152" s="207"/>
      <c r="S152" s="150"/>
      <c r="T152" s="150"/>
      <c r="U152" s="150"/>
      <c r="V152" s="150"/>
      <c r="W152" s="150"/>
      <c r="X152" s="150"/>
      <c r="Y152" s="150"/>
      <c r="Z152" s="150"/>
      <c r="AA152" s="150"/>
      <c r="AB152" s="150"/>
      <c r="AC152" s="150"/>
      <c r="AD152" s="150"/>
      <c r="AE152" s="150"/>
      <c r="AF152" s="150"/>
      <c r="AG152" s="150"/>
      <c r="AH152" s="150"/>
      <c r="AI152" s="150"/>
      <c r="AJ152" s="150"/>
      <c r="AK152" s="150"/>
      <c r="AL152" s="150"/>
    </row>
    <row r="153" spans="1:41" ht="21.6" thickBot="1" x14ac:dyDescent="0.45">
      <c r="A153" s="258"/>
      <c r="B153" s="260"/>
      <c r="C153" s="252"/>
      <c r="D153" s="248" t="s">
        <v>457</v>
      </c>
      <c r="E153" s="236" t="s">
        <v>780</v>
      </c>
      <c r="F153" s="176" t="s">
        <v>106</v>
      </c>
      <c r="H153" s="161"/>
      <c r="I153" s="249"/>
      <c r="J153" s="255"/>
      <c r="K153" s="255"/>
      <c r="L153" s="250"/>
      <c r="M153" s="255"/>
      <c r="N153" s="207"/>
      <c r="O153" s="207"/>
      <c r="P153" s="208"/>
      <c r="Q153" s="207"/>
      <c r="S153" s="150"/>
      <c r="T153" s="150"/>
      <c r="U153" s="150"/>
      <c r="V153" s="150"/>
      <c r="W153" s="150"/>
      <c r="X153" s="150"/>
      <c r="Y153" s="150"/>
      <c r="Z153" s="150"/>
      <c r="AA153" s="150"/>
      <c r="AB153" s="150"/>
      <c r="AC153" s="150"/>
      <c r="AD153" s="150"/>
      <c r="AE153" s="150"/>
      <c r="AF153" s="150"/>
      <c r="AG153" s="150"/>
      <c r="AH153" s="150"/>
      <c r="AI153" s="150"/>
      <c r="AJ153" s="150"/>
      <c r="AK153" s="150"/>
      <c r="AL153" s="150"/>
    </row>
    <row r="154" spans="1:41" ht="21.6" thickBot="1" x14ac:dyDescent="0.45">
      <c r="A154" s="258"/>
      <c r="B154" s="260"/>
      <c r="C154" s="252"/>
      <c r="D154" s="249"/>
      <c r="E154" s="240"/>
      <c r="F154" s="177" t="s">
        <v>113</v>
      </c>
      <c r="H154" s="161"/>
      <c r="I154" s="347" t="s">
        <v>115</v>
      </c>
      <c r="J154" s="255"/>
      <c r="K154" s="255"/>
      <c r="L154" s="250"/>
      <c r="M154" s="255"/>
      <c r="N154" s="207"/>
      <c r="O154" s="207"/>
      <c r="P154" s="208"/>
      <c r="Q154" s="207"/>
      <c r="S154" s="150"/>
      <c r="T154" s="150"/>
      <c r="U154" s="150"/>
      <c r="V154" s="150"/>
      <c r="W154" s="150"/>
      <c r="X154" s="150"/>
      <c r="Y154" s="150"/>
      <c r="Z154" s="150"/>
      <c r="AA154" s="150"/>
      <c r="AB154" s="150"/>
      <c r="AC154" s="150"/>
      <c r="AD154" s="150"/>
      <c r="AE154" s="150"/>
      <c r="AF154" s="150"/>
      <c r="AG154" s="150"/>
      <c r="AH154" s="150"/>
      <c r="AI154" s="150"/>
      <c r="AJ154" s="150"/>
      <c r="AK154" s="150"/>
      <c r="AL154" s="150"/>
    </row>
    <row r="155" spans="1:41" ht="21.6" thickBot="1" x14ac:dyDescent="0.45">
      <c r="A155" s="258"/>
      <c r="B155" s="260"/>
      <c r="C155" s="252"/>
      <c r="D155" s="248" t="s">
        <v>459</v>
      </c>
      <c r="E155" s="236" t="s">
        <v>824</v>
      </c>
      <c r="F155" s="177" t="s">
        <v>118</v>
      </c>
      <c r="H155" s="161"/>
      <c r="I155" s="264"/>
      <c r="J155" s="255"/>
      <c r="K155" s="255"/>
      <c r="L155" s="250"/>
      <c r="M155" s="255"/>
      <c r="N155" s="207"/>
      <c r="O155" s="207"/>
      <c r="P155" s="208"/>
      <c r="Q155" s="207"/>
      <c r="S155" s="150"/>
      <c r="T155" s="150"/>
      <c r="U155" s="150"/>
      <c r="V155" s="150"/>
      <c r="W155" s="150"/>
      <c r="X155" s="150"/>
      <c r="Y155" s="150"/>
      <c r="Z155" s="150"/>
      <c r="AA155" s="150"/>
      <c r="AB155" s="150"/>
      <c r="AC155" s="150"/>
      <c r="AD155" s="150"/>
      <c r="AE155" s="150"/>
      <c r="AF155" s="150"/>
      <c r="AG155" s="150"/>
      <c r="AH155" s="150"/>
      <c r="AI155" s="150"/>
      <c r="AJ155" s="150"/>
      <c r="AK155" s="150"/>
      <c r="AL155" s="150"/>
    </row>
    <row r="156" spans="1:41" ht="32.25" customHeight="1" thickBot="1" x14ac:dyDescent="0.45">
      <c r="A156" s="258"/>
      <c r="B156" s="260"/>
      <c r="C156" s="253"/>
      <c r="D156" s="249"/>
      <c r="E156" s="237"/>
      <c r="F156" s="183" t="s">
        <v>124</v>
      </c>
      <c r="H156" s="161"/>
      <c r="I156" s="249"/>
      <c r="J156" s="256"/>
      <c r="K156" s="256"/>
      <c r="L156" s="251"/>
      <c r="M156" s="256"/>
      <c r="N156" s="210"/>
      <c r="O156" s="210"/>
      <c r="P156" s="211"/>
      <c r="Q156" s="210"/>
      <c r="S156" s="150"/>
      <c r="T156" s="150"/>
      <c r="U156" s="150"/>
      <c r="V156" s="150"/>
      <c r="W156" s="150"/>
      <c r="X156" s="150"/>
      <c r="Y156" s="150"/>
      <c r="Z156" s="150"/>
      <c r="AA156" s="150"/>
      <c r="AB156" s="150"/>
      <c r="AC156" s="150"/>
      <c r="AD156" s="150"/>
      <c r="AE156" s="150"/>
      <c r="AF156" s="150"/>
      <c r="AG156" s="150"/>
      <c r="AH156" s="150"/>
      <c r="AI156" s="150"/>
      <c r="AJ156" s="150"/>
      <c r="AK156" s="150"/>
      <c r="AL156" s="150"/>
    </row>
    <row r="157" spans="1:41" ht="18.600000000000001" thickBot="1" x14ac:dyDescent="0.4">
      <c r="A157" s="258"/>
      <c r="B157" s="260"/>
      <c r="C157" s="186"/>
      <c r="D157" s="179"/>
      <c r="E157" s="180"/>
      <c r="F157" s="181"/>
      <c r="G157" s="158"/>
      <c r="H157" s="159"/>
      <c r="I157" s="181"/>
      <c r="J157" s="158"/>
      <c r="K157" s="352"/>
      <c r="L157" s="212"/>
      <c r="M157" s="361"/>
      <c r="N157" s="181"/>
      <c r="O157" s="181"/>
      <c r="P157" s="213"/>
      <c r="Q157" s="181"/>
      <c r="R157" s="160"/>
      <c r="S157" s="150"/>
      <c r="T157" s="150"/>
      <c r="U157" s="150"/>
      <c r="V157" s="150"/>
      <c r="W157" s="150"/>
      <c r="X157" s="150"/>
      <c r="Y157" s="150"/>
      <c r="Z157" s="150"/>
      <c r="AA157" s="150"/>
      <c r="AB157" s="150"/>
      <c r="AC157" s="150"/>
      <c r="AD157" s="150"/>
      <c r="AE157" s="150"/>
      <c r="AF157" s="150"/>
      <c r="AG157" s="150"/>
      <c r="AH157" s="150"/>
      <c r="AI157" s="150"/>
      <c r="AJ157" s="150"/>
      <c r="AK157" s="150"/>
      <c r="AL157" s="150"/>
      <c r="AM157" s="160"/>
      <c r="AN157" s="160"/>
      <c r="AO157" s="160"/>
    </row>
    <row r="158" spans="1:41" ht="21.6" thickBot="1" x14ac:dyDescent="0.45">
      <c r="A158" s="258"/>
      <c r="B158" s="260"/>
      <c r="C158" s="245">
        <f>C151+1</f>
        <v>23</v>
      </c>
      <c r="D158" s="238" t="s">
        <v>461</v>
      </c>
      <c r="E158" s="241" t="s">
        <v>825</v>
      </c>
      <c r="F158" s="176" t="s">
        <v>74</v>
      </c>
      <c r="H158" s="156"/>
      <c r="I158" s="346" t="s">
        <v>94</v>
      </c>
      <c r="J158" s="254" t="s">
        <v>95</v>
      </c>
      <c r="K158" s="350" t="s">
        <v>426</v>
      </c>
      <c r="L158" s="294"/>
      <c r="M158" s="360"/>
      <c r="N158" s="207" t="s">
        <v>462</v>
      </c>
      <c r="O158" s="207"/>
      <c r="P158" s="208"/>
      <c r="Q158" s="207"/>
      <c r="S158" s="150"/>
      <c r="T158" s="150"/>
      <c r="U158" s="150"/>
      <c r="V158" s="150"/>
      <c r="W158" s="150"/>
      <c r="X158" s="150"/>
      <c r="Y158" s="150"/>
      <c r="Z158" s="150"/>
      <c r="AA158" s="150"/>
      <c r="AB158" s="150"/>
      <c r="AC158" s="150"/>
      <c r="AD158" s="150"/>
      <c r="AE158" s="150"/>
      <c r="AF158" s="150"/>
      <c r="AG158" s="150"/>
      <c r="AH158" s="150"/>
      <c r="AI158" s="150"/>
      <c r="AJ158" s="150"/>
      <c r="AK158" s="150"/>
      <c r="AL158" s="150"/>
    </row>
    <row r="159" spans="1:41" ht="72" customHeight="1" thickBot="1" x14ac:dyDescent="0.45">
      <c r="A159" s="258"/>
      <c r="B159" s="260"/>
      <c r="C159" s="252"/>
      <c r="D159" s="239"/>
      <c r="E159" s="234"/>
      <c r="F159" s="176" t="s">
        <v>95</v>
      </c>
      <c r="H159" s="157"/>
      <c r="I159" s="264"/>
      <c r="J159" s="255"/>
      <c r="K159" s="351"/>
      <c r="L159" s="250"/>
      <c r="M159" s="255"/>
      <c r="N159" s="207" t="s">
        <v>463</v>
      </c>
      <c r="O159" s="207" t="s">
        <v>464</v>
      </c>
      <c r="P159" s="208"/>
      <c r="Q159" s="207"/>
      <c r="S159" s="150"/>
      <c r="T159" s="150"/>
      <c r="U159" s="150"/>
      <c r="V159" s="150"/>
      <c r="W159" s="150"/>
      <c r="X159" s="150"/>
      <c r="Y159" s="150"/>
      <c r="Z159" s="150"/>
      <c r="AA159" s="150"/>
      <c r="AB159" s="150"/>
      <c r="AC159" s="150"/>
      <c r="AD159" s="150"/>
      <c r="AE159" s="150"/>
      <c r="AF159" s="150"/>
      <c r="AG159" s="150"/>
      <c r="AH159" s="150"/>
      <c r="AI159" s="150"/>
      <c r="AJ159" s="150"/>
      <c r="AK159" s="150"/>
      <c r="AL159" s="150"/>
    </row>
    <row r="160" spans="1:41" ht="21.6" thickBot="1" x14ac:dyDescent="0.45">
      <c r="A160" s="258"/>
      <c r="B160" s="260"/>
      <c r="C160" s="252"/>
      <c r="D160" s="238" t="s">
        <v>465</v>
      </c>
      <c r="E160" s="236" t="s">
        <v>781</v>
      </c>
      <c r="F160" s="176" t="s">
        <v>106</v>
      </c>
      <c r="H160" s="157"/>
      <c r="I160" s="249"/>
      <c r="J160" s="255"/>
      <c r="K160" s="255"/>
      <c r="L160" s="250"/>
      <c r="M160" s="255"/>
      <c r="N160" s="207" t="s">
        <v>466</v>
      </c>
      <c r="O160" s="207" t="s">
        <v>467</v>
      </c>
      <c r="P160" s="208"/>
      <c r="Q160" s="207"/>
      <c r="S160" s="150"/>
      <c r="T160" s="150"/>
      <c r="U160" s="150"/>
      <c r="V160" s="150"/>
      <c r="W160" s="150"/>
      <c r="X160" s="150"/>
      <c r="Y160" s="150"/>
      <c r="Z160" s="150"/>
      <c r="AA160" s="150"/>
      <c r="AB160" s="150"/>
      <c r="AC160" s="150"/>
      <c r="AD160" s="150"/>
      <c r="AE160" s="150"/>
      <c r="AF160" s="150"/>
      <c r="AG160" s="150"/>
      <c r="AH160" s="150"/>
      <c r="AI160" s="150"/>
      <c r="AJ160" s="150"/>
      <c r="AK160" s="150"/>
      <c r="AL160" s="150"/>
    </row>
    <row r="161" spans="1:38" ht="40.5" customHeight="1" thickBot="1" x14ac:dyDescent="0.45">
      <c r="A161" s="258"/>
      <c r="B161" s="260"/>
      <c r="C161" s="252"/>
      <c r="D161" s="239"/>
      <c r="E161" s="240"/>
      <c r="F161" s="177" t="s">
        <v>113</v>
      </c>
      <c r="H161" s="157"/>
      <c r="I161" s="347" t="s">
        <v>115</v>
      </c>
      <c r="J161" s="255"/>
      <c r="K161" s="255"/>
      <c r="L161" s="250"/>
      <c r="M161" s="255"/>
      <c r="N161" s="207" t="s">
        <v>468</v>
      </c>
      <c r="O161" s="207" t="s">
        <v>389</v>
      </c>
      <c r="P161" s="208"/>
      <c r="Q161" s="207"/>
      <c r="S161" s="150"/>
      <c r="T161" s="150"/>
      <c r="U161" s="150"/>
      <c r="V161" s="150"/>
      <c r="W161" s="150"/>
      <c r="X161" s="150"/>
      <c r="Y161" s="150"/>
      <c r="Z161" s="150"/>
      <c r="AA161" s="150"/>
      <c r="AB161" s="150"/>
      <c r="AC161" s="150"/>
      <c r="AD161" s="150"/>
      <c r="AE161" s="150"/>
      <c r="AF161" s="150"/>
      <c r="AG161" s="150"/>
      <c r="AH161" s="150"/>
      <c r="AI161" s="150"/>
      <c r="AJ161" s="150"/>
      <c r="AK161" s="150"/>
      <c r="AL161" s="150"/>
    </row>
    <row r="162" spans="1:38" ht="21.6" thickBot="1" x14ac:dyDescent="0.45">
      <c r="A162" s="258"/>
      <c r="B162" s="260"/>
      <c r="C162" s="252"/>
      <c r="D162" s="238" t="s">
        <v>469</v>
      </c>
      <c r="E162" s="236" t="s">
        <v>470</v>
      </c>
      <c r="F162" s="177" t="s">
        <v>118</v>
      </c>
      <c r="H162" s="157"/>
      <c r="I162" s="264"/>
      <c r="J162" s="255"/>
      <c r="K162" s="255"/>
      <c r="L162" s="250"/>
      <c r="M162" s="255"/>
      <c r="N162" s="207" t="s">
        <v>471</v>
      </c>
      <c r="O162" s="207"/>
      <c r="P162" s="208"/>
      <c r="Q162" s="207"/>
      <c r="S162" s="150"/>
      <c r="T162" s="150"/>
      <c r="U162" s="150"/>
      <c r="V162" s="150"/>
      <c r="W162" s="150"/>
      <c r="X162" s="150"/>
      <c r="Y162" s="150"/>
      <c r="Z162" s="150"/>
      <c r="AA162" s="150"/>
      <c r="AB162" s="150"/>
      <c r="AC162" s="150"/>
      <c r="AD162" s="150"/>
      <c r="AE162" s="150"/>
      <c r="AF162" s="150"/>
      <c r="AG162" s="150"/>
      <c r="AH162" s="150"/>
      <c r="AI162" s="150"/>
      <c r="AJ162" s="150"/>
      <c r="AK162" s="150"/>
      <c r="AL162" s="150"/>
    </row>
    <row r="163" spans="1:38" ht="39.75" customHeight="1" thickBot="1" x14ac:dyDescent="0.45">
      <c r="A163" s="258"/>
      <c r="B163" s="261"/>
      <c r="C163" s="253"/>
      <c r="D163" s="239"/>
      <c r="E163" s="237"/>
      <c r="F163" s="183" t="s">
        <v>124</v>
      </c>
      <c r="H163" s="157"/>
      <c r="I163" s="249"/>
      <c r="J163" s="256"/>
      <c r="K163" s="256"/>
      <c r="L163" s="251"/>
      <c r="M163" s="256"/>
      <c r="N163" s="210"/>
      <c r="O163" s="210"/>
      <c r="P163" s="211"/>
      <c r="Q163" s="210"/>
      <c r="S163" s="150"/>
      <c r="T163" s="150"/>
      <c r="U163" s="150"/>
      <c r="V163" s="150"/>
      <c r="W163" s="150"/>
      <c r="X163" s="150"/>
      <c r="Y163" s="150"/>
      <c r="Z163" s="150"/>
      <c r="AA163" s="150"/>
      <c r="AB163" s="150"/>
      <c r="AC163" s="150"/>
      <c r="AD163" s="150"/>
      <c r="AE163" s="150"/>
      <c r="AF163" s="150"/>
      <c r="AG163" s="150"/>
      <c r="AH163" s="150"/>
      <c r="AI163" s="150"/>
      <c r="AJ163" s="150"/>
      <c r="AK163" s="150"/>
      <c r="AL163" s="150"/>
    </row>
    <row r="164" spans="1:38" ht="18.600000000000001" thickBot="1" x14ac:dyDescent="0.4">
      <c r="A164" s="258"/>
      <c r="B164" s="187"/>
      <c r="C164" s="178"/>
      <c r="D164" s="179"/>
      <c r="E164" s="180"/>
      <c r="F164" s="181"/>
      <c r="G164" s="158"/>
      <c r="H164" s="159"/>
      <c r="I164" s="181"/>
      <c r="J164" s="158"/>
      <c r="K164" s="352"/>
      <c r="L164" s="212"/>
      <c r="M164" s="361"/>
      <c r="N164" s="181"/>
      <c r="O164" s="181"/>
      <c r="P164" s="213"/>
      <c r="Q164" s="181"/>
      <c r="S164" s="150"/>
      <c r="T164" s="150"/>
      <c r="U164" s="150"/>
      <c r="V164" s="150"/>
      <c r="W164" s="150"/>
      <c r="X164" s="150"/>
      <c r="Y164" s="150"/>
      <c r="Z164" s="150"/>
      <c r="AA164" s="150"/>
      <c r="AB164" s="150"/>
      <c r="AC164" s="150"/>
      <c r="AD164" s="150"/>
      <c r="AE164" s="150"/>
      <c r="AF164" s="150"/>
      <c r="AG164" s="150"/>
      <c r="AH164" s="150"/>
      <c r="AI164" s="150"/>
      <c r="AJ164" s="150"/>
      <c r="AK164" s="150"/>
      <c r="AL164" s="150"/>
    </row>
    <row r="165" spans="1:38" ht="21.6" thickBot="1" x14ac:dyDescent="0.45">
      <c r="A165" s="258"/>
      <c r="B165" s="298" t="s">
        <v>789</v>
      </c>
      <c r="C165" s="242">
        <f>C158+1</f>
        <v>24</v>
      </c>
      <c r="D165" s="238" t="s">
        <v>473</v>
      </c>
      <c r="E165" s="233" t="s">
        <v>474</v>
      </c>
      <c r="F165" s="176" t="s">
        <v>74</v>
      </c>
      <c r="H165" s="156"/>
      <c r="I165" s="346" t="s">
        <v>94</v>
      </c>
      <c r="J165" s="254" t="s">
        <v>95</v>
      </c>
      <c r="K165" s="350" t="s">
        <v>475</v>
      </c>
      <c r="L165" s="294"/>
      <c r="M165" s="360"/>
      <c r="N165" s="207" t="s">
        <v>166</v>
      </c>
      <c r="O165" s="207" t="s">
        <v>363</v>
      </c>
      <c r="P165" s="208"/>
      <c r="Q165" s="207"/>
      <c r="S165" s="150"/>
      <c r="T165" s="150"/>
      <c r="U165" s="150"/>
      <c r="V165" s="150"/>
      <c r="W165" s="150"/>
      <c r="X165" s="150"/>
      <c r="Y165" s="150"/>
      <c r="Z165" s="150"/>
      <c r="AA165" s="150"/>
      <c r="AB165" s="150"/>
      <c r="AC165" s="150"/>
      <c r="AD165" s="150"/>
      <c r="AE165" s="150"/>
      <c r="AF165" s="150"/>
      <c r="AG165" s="150"/>
      <c r="AH165" s="150"/>
      <c r="AI165" s="150"/>
      <c r="AJ165" s="150"/>
      <c r="AK165" s="150"/>
      <c r="AL165" s="150"/>
    </row>
    <row r="166" spans="1:38" ht="39.75" customHeight="1" thickBot="1" x14ac:dyDescent="0.45">
      <c r="A166" s="258"/>
      <c r="B166" s="264"/>
      <c r="C166" s="243"/>
      <c r="D166" s="239"/>
      <c r="E166" s="234"/>
      <c r="F166" s="176" t="s">
        <v>95</v>
      </c>
      <c r="H166" s="157"/>
      <c r="I166" s="264"/>
      <c r="J166" s="255"/>
      <c r="K166" s="351"/>
      <c r="L166" s="250"/>
      <c r="M166" s="255"/>
      <c r="N166" s="207" t="s">
        <v>402</v>
      </c>
      <c r="O166" s="207" t="s">
        <v>166</v>
      </c>
      <c r="P166" s="208"/>
      <c r="Q166" s="207"/>
      <c r="S166" s="150"/>
      <c r="T166" s="150"/>
      <c r="U166" s="150"/>
      <c r="V166" s="150"/>
      <c r="W166" s="150"/>
      <c r="X166" s="150"/>
      <c r="Y166" s="150"/>
      <c r="Z166" s="150"/>
      <c r="AA166" s="150"/>
      <c r="AB166" s="150"/>
      <c r="AC166" s="150"/>
      <c r="AD166" s="150"/>
      <c r="AE166" s="150"/>
      <c r="AF166" s="150"/>
      <c r="AG166" s="150"/>
      <c r="AH166" s="150"/>
      <c r="AI166" s="150"/>
      <c r="AJ166" s="150"/>
      <c r="AK166" s="150"/>
      <c r="AL166" s="150"/>
    </row>
    <row r="167" spans="1:38" ht="42.6" thickBot="1" x14ac:dyDescent="0.45">
      <c r="A167" s="258"/>
      <c r="B167" s="264"/>
      <c r="C167" s="243"/>
      <c r="D167" s="238" t="s">
        <v>476</v>
      </c>
      <c r="E167" s="233" t="s">
        <v>477</v>
      </c>
      <c r="F167" s="176" t="s">
        <v>106</v>
      </c>
      <c r="H167" s="157"/>
      <c r="I167" s="249"/>
      <c r="J167" s="255"/>
      <c r="K167" s="255"/>
      <c r="L167" s="250"/>
      <c r="M167" s="255"/>
      <c r="N167" s="207" t="s">
        <v>478</v>
      </c>
      <c r="O167" s="207" t="s">
        <v>479</v>
      </c>
      <c r="P167" s="208"/>
      <c r="Q167" s="207"/>
      <c r="S167" s="150"/>
      <c r="T167" s="150"/>
      <c r="U167" s="150"/>
      <c r="V167" s="150"/>
      <c r="W167" s="150"/>
      <c r="X167" s="150"/>
      <c r="Y167" s="150"/>
      <c r="Z167" s="150"/>
      <c r="AA167" s="150"/>
      <c r="AB167" s="150"/>
      <c r="AC167" s="150"/>
      <c r="AD167" s="150"/>
      <c r="AE167" s="150"/>
      <c r="AF167" s="150"/>
      <c r="AG167" s="150"/>
      <c r="AH167" s="150"/>
      <c r="AI167" s="150"/>
      <c r="AJ167" s="150"/>
      <c r="AK167" s="150"/>
      <c r="AL167" s="150"/>
    </row>
    <row r="168" spans="1:38" ht="21.6" thickBot="1" x14ac:dyDescent="0.45">
      <c r="A168" s="258"/>
      <c r="B168" s="264"/>
      <c r="C168" s="243"/>
      <c r="D168" s="239"/>
      <c r="E168" s="234"/>
      <c r="F168" s="177" t="s">
        <v>113</v>
      </c>
      <c r="H168" s="157"/>
      <c r="I168" s="347" t="s">
        <v>115</v>
      </c>
      <c r="J168" s="255"/>
      <c r="K168" s="255"/>
      <c r="L168" s="250"/>
      <c r="M168" s="255"/>
      <c r="N168" s="207"/>
      <c r="O168" s="207" t="s">
        <v>154</v>
      </c>
      <c r="P168" s="208"/>
      <c r="Q168" s="207"/>
      <c r="S168" s="150"/>
      <c r="T168" s="150"/>
      <c r="U168" s="150"/>
      <c r="V168" s="150"/>
      <c r="W168" s="150"/>
      <c r="X168" s="150"/>
      <c r="Y168" s="150"/>
      <c r="Z168" s="150"/>
      <c r="AA168" s="150"/>
      <c r="AB168" s="150"/>
      <c r="AC168" s="150"/>
      <c r="AD168" s="150"/>
      <c r="AE168" s="150"/>
      <c r="AF168" s="150"/>
      <c r="AG168" s="150"/>
      <c r="AH168" s="150"/>
      <c r="AI168" s="150"/>
      <c r="AJ168" s="150"/>
      <c r="AK168" s="150"/>
      <c r="AL168" s="150"/>
    </row>
    <row r="169" spans="1:38" ht="21.6" thickBot="1" x14ac:dyDescent="0.45">
      <c r="A169" s="258"/>
      <c r="B169" s="264"/>
      <c r="C169" s="243"/>
      <c r="D169" s="238" t="s">
        <v>480</v>
      </c>
      <c r="E169" s="233" t="s">
        <v>481</v>
      </c>
      <c r="F169" s="177" t="s">
        <v>118</v>
      </c>
      <c r="H169" s="157"/>
      <c r="I169" s="264"/>
      <c r="J169" s="255"/>
      <c r="K169" s="255"/>
      <c r="L169" s="250"/>
      <c r="M169" s="255"/>
      <c r="N169" s="207"/>
      <c r="O169" s="207" t="s">
        <v>482</v>
      </c>
      <c r="P169" s="208"/>
      <c r="Q169" s="207"/>
      <c r="S169" s="150"/>
      <c r="T169" s="150"/>
      <c r="U169" s="150"/>
      <c r="V169" s="150"/>
      <c r="W169" s="150"/>
      <c r="X169" s="150"/>
      <c r="Y169" s="150"/>
      <c r="Z169" s="150"/>
      <c r="AA169" s="150"/>
      <c r="AB169" s="150"/>
      <c r="AC169" s="150"/>
      <c r="AD169" s="150"/>
      <c r="AE169" s="150"/>
      <c r="AF169" s="150"/>
      <c r="AG169" s="150"/>
      <c r="AH169" s="150"/>
      <c r="AI169" s="150"/>
      <c r="AJ169" s="150"/>
      <c r="AK169" s="150"/>
      <c r="AL169" s="150"/>
    </row>
    <row r="170" spans="1:38" ht="32.25" customHeight="1" thickBot="1" x14ac:dyDescent="0.45">
      <c r="A170" s="258"/>
      <c r="B170" s="264"/>
      <c r="C170" s="244"/>
      <c r="D170" s="239"/>
      <c r="E170" s="234"/>
      <c r="F170" s="183" t="s">
        <v>124</v>
      </c>
      <c r="H170" s="157"/>
      <c r="I170" s="249"/>
      <c r="J170" s="256"/>
      <c r="K170" s="256"/>
      <c r="L170" s="251"/>
      <c r="M170" s="256"/>
      <c r="N170" s="210"/>
      <c r="O170" s="210"/>
      <c r="P170" s="211"/>
      <c r="Q170" s="210"/>
      <c r="S170" s="150"/>
      <c r="T170" s="150"/>
      <c r="U170" s="150"/>
      <c r="V170" s="150"/>
      <c r="W170" s="150"/>
      <c r="X170" s="150"/>
      <c r="Y170" s="150"/>
      <c r="Z170" s="150"/>
      <c r="AA170" s="150"/>
      <c r="AB170" s="150"/>
      <c r="AC170" s="150"/>
      <c r="AD170" s="150"/>
      <c r="AE170" s="150"/>
      <c r="AF170" s="150"/>
      <c r="AG170" s="150"/>
      <c r="AH170" s="150"/>
      <c r="AI170" s="150"/>
      <c r="AJ170" s="150"/>
      <c r="AK170" s="150"/>
      <c r="AL170" s="150"/>
    </row>
    <row r="171" spans="1:38" ht="18.600000000000001" thickBot="1" x14ac:dyDescent="0.4">
      <c r="A171" s="258"/>
      <c r="B171" s="264"/>
      <c r="C171" s="178"/>
      <c r="D171" s="179"/>
      <c r="E171" s="180"/>
      <c r="F171" s="181"/>
      <c r="G171" s="158"/>
      <c r="H171" s="159"/>
      <c r="I171" s="181"/>
      <c r="J171" s="158"/>
      <c r="K171" s="352"/>
      <c r="L171" s="212"/>
      <c r="M171" s="361"/>
      <c r="N171" s="181"/>
      <c r="O171" s="181"/>
      <c r="P171" s="213"/>
      <c r="Q171" s="181"/>
      <c r="S171" s="150"/>
      <c r="T171" s="150"/>
      <c r="U171" s="150"/>
      <c r="V171" s="150"/>
      <c r="W171" s="150"/>
      <c r="X171" s="150"/>
      <c r="Y171" s="150"/>
      <c r="Z171" s="150"/>
      <c r="AA171" s="150"/>
      <c r="AB171" s="150"/>
      <c r="AC171" s="150"/>
      <c r="AD171" s="150"/>
      <c r="AE171" s="150"/>
      <c r="AF171" s="150"/>
      <c r="AG171" s="150"/>
      <c r="AH171" s="150"/>
      <c r="AI171" s="150"/>
      <c r="AJ171" s="150"/>
      <c r="AK171" s="150"/>
      <c r="AL171" s="150"/>
    </row>
    <row r="172" spans="1:38" ht="21.6" thickBot="1" x14ac:dyDescent="0.45">
      <c r="A172" s="258"/>
      <c r="B172" s="264"/>
      <c r="C172" s="245">
        <f>C165+1</f>
        <v>25</v>
      </c>
      <c r="D172" s="248" t="s">
        <v>483</v>
      </c>
      <c r="E172" s="236" t="s">
        <v>764</v>
      </c>
      <c r="F172" s="176" t="s">
        <v>74</v>
      </c>
      <c r="H172" s="161"/>
      <c r="I172" s="346" t="s">
        <v>94</v>
      </c>
      <c r="J172" s="254" t="s">
        <v>95</v>
      </c>
      <c r="K172" s="350" t="s">
        <v>475</v>
      </c>
      <c r="L172" s="294"/>
      <c r="M172" s="360"/>
      <c r="N172" s="207" t="s">
        <v>116</v>
      </c>
      <c r="O172" s="207"/>
      <c r="P172" s="208"/>
      <c r="Q172" s="207"/>
      <c r="S172" s="150"/>
      <c r="T172" s="150"/>
      <c r="U172" s="150"/>
      <c r="V172" s="150"/>
      <c r="W172" s="150"/>
      <c r="X172" s="150"/>
      <c r="Y172" s="150"/>
      <c r="Z172" s="150"/>
      <c r="AA172" s="150"/>
      <c r="AB172" s="150"/>
      <c r="AC172" s="150"/>
      <c r="AD172" s="150"/>
      <c r="AE172" s="150"/>
      <c r="AF172" s="150"/>
      <c r="AG172" s="150"/>
      <c r="AH172" s="150"/>
      <c r="AI172" s="150"/>
      <c r="AJ172" s="150"/>
      <c r="AK172" s="150"/>
      <c r="AL172" s="150"/>
    </row>
    <row r="173" spans="1:38" ht="66.75" customHeight="1" thickBot="1" x14ac:dyDescent="0.45">
      <c r="A173" s="258"/>
      <c r="B173" s="264"/>
      <c r="C173" s="246"/>
      <c r="D173" s="249"/>
      <c r="E173" s="240"/>
      <c r="F173" s="176" t="s">
        <v>95</v>
      </c>
      <c r="H173" s="161"/>
      <c r="I173" s="264"/>
      <c r="J173" s="255"/>
      <c r="K173" s="351"/>
      <c r="L173" s="250"/>
      <c r="M173" s="255"/>
      <c r="N173" s="207" t="s">
        <v>484</v>
      </c>
      <c r="O173" s="207" t="s">
        <v>485</v>
      </c>
      <c r="P173" s="208"/>
      <c r="Q173" s="207"/>
      <c r="S173" s="150"/>
      <c r="T173" s="150"/>
      <c r="U173" s="150"/>
      <c r="V173" s="150"/>
      <c r="W173" s="150"/>
      <c r="X173" s="150"/>
      <c r="Y173" s="150"/>
      <c r="Z173" s="150"/>
      <c r="AA173" s="150"/>
      <c r="AB173" s="150"/>
      <c r="AC173" s="150"/>
      <c r="AD173" s="150"/>
      <c r="AE173" s="150"/>
      <c r="AF173" s="150"/>
      <c r="AG173" s="150"/>
      <c r="AH173" s="150"/>
      <c r="AI173" s="150"/>
      <c r="AJ173" s="150"/>
      <c r="AK173" s="150"/>
      <c r="AL173" s="150"/>
    </row>
    <row r="174" spans="1:38" ht="21.6" thickBot="1" x14ac:dyDescent="0.45">
      <c r="A174" s="258"/>
      <c r="B174" s="264"/>
      <c r="C174" s="246"/>
      <c r="D174" s="248" t="s">
        <v>487</v>
      </c>
      <c r="E174" s="236" t="s">
        <v>765</v>
      </c>
      <c r="F174" s="176" t="s">
        <v>106</v>
      </c>
      <c r="H174" s="161"/>
      <c r="I174" s="249"/>
      <c r="J174" s="255"/>
      <c r="K174" s="255"/>
      <c r="L174" s="250"/>
      <c r="M174" s="255"/>
      <c r="N174" s="207"/>
      <c r="O174" s="207" t="s">
        <v>488</v>
      </c>
      <c r="P174" s="208"/>
      <c r="Q174" s="207"/>
      <c r="S174" s="150"/>
      <c r="T174" s="150"/>
      <c r="U174" s="150"/>
      <c r="V174" s="150"/>
      <c r="W174" s="150"/>
      <c r="X174" s="150"/>
      <c r="Y174" s="150"/>
      <c r="Z174" s="150"/>
      <c r="AA174" s="150"/>
      <c r="AB174" s="150"/>
      <c r="AC174" s="150"/>
      <c r="AD174" s="150"/>
      <c r="AE174" s="150"/>
      <c r="AF174" s="150"/>
      <c r="AG174" s="150"/>
      <c r="AH174" s="150"/>
      <c r="AI174" s="150"/>
      <c r="AJ174" s="150"/>
      <c r="AK174" s="150"/>
      <c r="AL174" s="150"/>
    </row>
    <row r="175" spans="1:38" ht="57.75" customHeight="1" thickBot="1" x14ac:dyDescent="0.45">
      <c r="A175" s="258"/>
      <c r="B175" s="264"/>
      <c r="C175" s="246"/>
      <c r="D175" s="249"/>
      <c r="E175" s="237"/>
      <c r="F175" s="177" t="s">
        <v>113</v>
      </c>
      <c r="H175" s="161"/>
      <c r="I175" s="347" t="s">
        <v>115</v>
      </c>
      <c r="J175" s="255"/>
      <c r="K175" s="255"/>
      <c r="L175" s="250"/>
      <c r="M175" s="255"/>
      <c r="N175" s="207"/>
      <c r="O175" s="207"/>
      <c r="P175" s="208"/>
      <c r="Q175" s="207"/>
      <c r="S175" s="150"/>
      <c r="T175" s="150"/>
      <c r="U175" s="150"/>
      <c r="V175" s="150"/>
      <c r="W175" s="150"/>
      <c r="X175" s="150"/>
      <c r="Y175" s="150"/>
      <c r="Z175" s="150"/>
      <c r="AA175" s="150"/>
      <c r="AB175" s="150"/>
      <c r="AC175" s="150"/>
      <c r="AD175" s="150"/>
      <c r="AE175" s="150"/>
      <c r="AF175" s="150"/>
      <c r="AG175" s="150"/>
      <c r="AH175" s="150"/>
      <c r="AI175" s="150"/>
      <c r="AJ175" s="150"/>
      <c r="AK175" s="150"/>
      <c r="AL175" s="150"/>
    </row>
    <row r="176" spans="1:38" ht="21.6" thickBot="1" x14ac:dyDescent="0.45">
      <c r="A176" s="258"/>
      <c r="B176" s="264"/>
      <c r="C176" s="246"/>
      <c r="D176" s="248" t="s">
        <v>489</v>
      </c>
      <c r="E176" s="236" t="s">
        <v>490</v>
      </c>
      <c r="F176" s="177" t="s">
        <v>118</v>
      </c>
      <c r="H176" s="161"/>
      <c r="I176" s="264"/>
      <c r="J176" s="255"/>
      <c r="K176" s="255"/>
      <c r="L176" s="250"/>
      <c r="M176" s="255"/>
      <c r="N176" s="207"/>
      <c r="O176" s="207"/>
      <c r="P176" s="208"/>
      <c r="Q176" s="207"/>
      <c r="S176" s="150"/>
      <c r="T176" s="150"/>
      <c r="U176" s="150"/>
      <c r="V176" s="150"/>
      <c r="W176" s="150"/>
      <c r="X176" s="150"/>
      <c r="Y176" s="150"/>
      <c r="Z176" s="150"/>
      <c r="AA176" s="150"/>
      <c r="AB176" s="150"/>
      <c r="AC176" s="150"/>
      <c r="AD176" s="150"/>
      <c r="AE176" s="150"/>
      <c r="AF176" s="150"/>
      <c r="AG176" s="150"/>
      <c r="AH176" s="150"/>
      <c r="AI176" s="150"/>
      <c r="AJ176" s="150"/>
      <c r="AK176" s="150"/>
      <c r="AL176" s="150"/>
    </row>
    <row r="177" spans="1:41" ht="43.5" customHeight="1" thickBot="1" x14ac:dyDescent="0.45">
      <c r="A177" s="258"/>
      <c r="B177" s="264"/>
      <c r="C177" s="247"/>
      <c r="D177" s="249"/>
      <c r="E177" s="237"/>
      <c r="F177" s="183" t="s">
        <v>124</v>
      </c>
      <c r="H177" s="161"/>
      <c r="I177" s="249"/>
      <c r="J177" s="256"/>
      <c r="K177" s="256"/>
      <c r="L177" s="251"/>
      <c r="M177" s="256"/>
      <c r="N177" s="210"/>
      <c r="O177" s="210"/>
      <c r="P177" s="211"/>
      <c r="Q177" s="210"/>
      <c r="S177" s="150"/>
      <c r="T177" s="150"/>
      <c r="U177" s="150"/>
      <c r="V177" s="150"/>
      <c r="W177" s="150"/>
      <c r="X177" s="150"/>
      <c r="Y177" s="150"/>
      <c r="Z177" s="150"/>
      <c r="AA177" s="150"/>
      <c r="AB177" s="150"/>
      <c r="AC177" s="150"/>
      <c r="AD177" s="150"/>
      <c r="AE177" s="150"/>
      <c r="AF177" s="150"/>
      <c r="AG177" s="150"/>
      <c r="AH177" s="150"/>
      <c r="AI177" s="150"/>
      <c r="AJ177" s="150"/>
      <c r="AK177" s="150"/>
      <c r="AL177" s="150"/>
    </row>
    <row r="178" spans="1:41" ht="18.600000000000001" thickBot="1" x14ac:dyDescent="0.4">
      <c r="A178" s="258"/>
      <c r="B178" s="264"/>
      <c r="C178" s="178"/>
      <c r="D178" s="179"/>
      <c r="E178" s="180"/>
      <c r="F178" s="181"/>
      <c r="G178" s="158"/>
      <c r="H178" s="159"/>
      <c r="I178" s="181"/>
      <c r="J178" s="158"/>
      <c r="K178" s="352"/>
      <c r="L178" s="212"/>
      <c r="M178" s="361"/>
      <c r="N178" s="181"/>
      <c r="O178" s="181"/>
      <c r="P178" s="213"/>
      <c r="Q178" s="181"/>
      <c r="S178" s="150"/>
      <c r="T178" s="150"/>
      <c r="U178" s="150"/>
      <c r="V178" s="150"/>
      <c r="W178" s="150"/>
      <c r="X178" s="150"/>
      <c r="Y178" s="150"/>
      <c r="Z178" s="150"/>
      <c r="AA178" s="150"/>
      <c r="AB178" s="150"/>
      <c r="AC178" s="150"/>
      <c r="AD178" s="150"/>
      <c r="AE178" s="150"/>
      <c r="AF178" s="150"/>
      <c r="AG178" s="150"/>
      <c r="AH178" s="150"/>
      <c r="AI178" s="150"/>
      <c r="AJ178" s="150"/>
      <c r="AK178" s="150"/>
      <c r="AL178" s="150"/>
    </row>
    <row r="179" spans="1:41" ht="21.6" thickBot="1" x14ac:dyDescent="0.45">
      <c r="A179" s="258"/>
      <c r="B179" s="264"/>
      <c r="C179" s="242">
        <f>C172+1</f>
        <v>26</v>
      </c>
      <c r="D179" s="238" t="s">
        <v>492</v>
      </c>
      <c r="E179" s="241" t="s">
        <v>826</v>
      </c>
      <c r="F179" s="176" t="s">
        <v>74</v>
      </c>
      <c r="H179" s="156"/>
      <c r="I179" s="346" t="s">
        <v>94</v>
      </c>
      <c r="J179" s="254" t="s">
        <v>95</v>
      </c>
      <c r="K179" s="350" t="s">
        <v>475</v>
      </c>
      <c r="L179" s="294"/>
      <c r="M179" s="360"/>
      <c r="N179" s="207" t="s">
        <v>329</v>
      </c>
      <c r="O179" s="207"/>
      <c r="P179" s="208"/>
      <c r="Q179" s="207"/>
      <c r="S179" s="150"/>
      <c r="T179" s="150"/>
      <c r="U179" s="150"/>
      <c r="V179" s="150"/>
      <c r="W179" s="150"/>
      <c r="X179" s="150"/>
      <c r="Y179" s="150"/>
      <c r="Z179" s="150"/>
      <c r="AA179" s="150"/>
      <c r="AB179" s="150"/>
      <c r="AC179" s="150"/>
      <c r="AD179" s="150"/>
      <c r="AE179" s="150"/>
      <c r="AF179" s="150"/>
      <c r="AG179" s="150"/>
      <c r="AH179" s="150"/>
      <c r="AI179" s="150"/>
      <c r="AJ179" s="150"/>
      <c r="AK179" s="150"/>
      <c r="AL179" s="150"/>
    </row>
    <row r="180" spans="1:41" ht="62.25" customHeight="1" thickBot="1" x14ac:dyDescent="0.45">
      <c r="A180" s="258"/>
      <c r="B180" s="264"/>
      <c r="C180" s="243"/>
      <c r="D180" s="239"/>
      <c r="E180" s="234"/>
      <c r="F180" s="176" t="s">
        <v>95</v>
      </c>
      <c r="G180" s="160"/>
      <c r="H180" s="157"/>
      <c r="I180" s="264"/>
      <c r="J180" s="255"/>
      <c r="K180" s="351"/>
      <c r="L180" s="250"/>
      <c r="M180" s="255"/>
      <c r="N180" s="207" t="s">
        <v>493</v>
      </c>
      <c r="O180" s="207"/>
      <c r="P180" s="209" t="s">
        <v>494</v>
      </c>
      <c r="Q180" s="207"/>
      <c r="R180" s="16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60"/>
      <c r="AN180" s="160"/>
      <c r="AO180" s="160"/>
    </row>
    <row r="181" spans="1:41" ht="21.6" thickBot="1" x14ac:dyDescent="0.45">
      <c r="A181" s="258"/>
      <c r="B181" s="264"/>
      <c r="C181" s="243"/>
      <c r="D181" s="238" t="s">
        <v>495</v>
      </c>
      <c r="E181" s="236" t="s">
        <v>496</v>
      </c>
      <c r="F181" s="176" t="s">
        <v>106</v>
      </c>
      <c r="H181" s="157"/>
      <c r="I181" s="249"/>
      <c r="J181" s="255"/>
      <c r="K181" s="255"/>
      <c r="L181" s="250"/>
      <c r="M181" s="255"/>
      <c r="N181" s="207" t="s">
        <v>338</v>
      </c>
      <c r="O181" s="207"/>
      <c r="P181" s="208"/>
      <c r="Q181" s="207"/>
      <c r="S181" s="150"/>
      <c r="T181" s="150"/>
      <c r="U181" s="150"/>
      <c r="V181" s="150"/>
      <c r="W181" s="150"/>
      <c r="X181" s="150"/>
      <c r="Y181" s="150"/>
      <c r="Z181" s="150"/>
      <c r="AA181" s="150"/>
      <c r="AB181" s="150"/>
      <c r="AC181" s="150"/>
      <c r="AD181" s="150"/>
      <c r="AE181" s="150"/>
      <c r="AF181" s="150"/>
      <c r="AG181" s="150"/>
      <c r="AH181" s="150"/>
      <c r="AI181" s="150"/>
      <c r="AJ181" s="150"/>
      <c r="AK181" s="150"/>
      <c r="AL181" s="150"/>
    </row>
    <row r="182" spans="1:41" ht="21.6" thickBot="1" x14ac:dyDescent="0.45">
      <c r="A182" s="258"/>
      <c r="B182" s="264"/>
      <c r="C182" s="243"/>
      <c r="D182" s="239"/>
      <c r="E182" s="240"/>
      <c r="F182" s="177" t="s">
        <v>113</v>
      </c>
      <c r="H182" s="157"/>
      <c r="I182" s="347" t="s">
        <v>115</v>
      </c>
      <c r="J182" s="255"/>
      <c r="K182" s="255"/>
      <c r="L182" s="250"/>
      <c r="M182" s="255"/>
      <c r="N182" s="207" t="s">
        <v>497</v>
      </c>
      <c r="O182" s="207"/>
      <c r="P182" s="208"/>
      <c r="Q182" s="207"/>
      <c r="S182" s="150"/>
      <c r="T182" s="150"/>
      <c r="U182" s="150"/>
      <c r="V182" s="150"/>
      <c r="W182" s="150"/>
      <c r="X182" s="150"/>
      <c r="Y182" s="150"/>
      <c r="Z182" s="150"/>
      <c r="AA182" s="150"/>
      <c r="AB182" s="150"/>
      <c r="AC182" s="150"/>
      <c r="AD182" s="150"/>
      <c r="AE182" s="150"/>
      <c r="AF182" s="150"/>
      <c r="AG182" s="150"/>
      <c r="AH182" s="150"/>
      <c r="AI182" s="150"/>
      <c r="AJ182" s="150"/>
      <c r="AK182" s="150"/>
      <c r="AL182" s="150"/>
    </row>
    <row r="183" spans="1:41" ht="21.6" thickBot="1" x14ac:dyDescent="0.45">
      <c r="A183" s="258"/>
      <c r="B183" s="264"/>
      <c r="C183" s="243"/>
      <c r="D183" s="238" t="s">
        <v>498</v>
      </c>
      <c r="E183" s="236" t="s">
        <v>499</v>
      </c>
      <c r="F183" s="177" t="s">
        <v>118</v>
      </c>
      <c r="H183" s="157"/>
      <c r="I183" s="264"/>
      <c r="J183" s="255"/>
      <c r="K183" s="255"/>
      <c r="L183" s="250"/>
      <c r="M183" s="255"/>
      <c r="N183" s="207" t="s">
        <v>500</v>
      </c>
      <c r="O183" s="207"/>
      <c r="P183" s="208"/>
      <c r="Q183" s="207"/>
      <c r="S183" s="150"/>
      <c r="T183" s="150"/>
      <c r="U183" s="150"/>
      <c r="V183" s="150"/>
      <c r="W183" s="150"/>
      <c r="X183" s="150"/>
      <c r="Y183" s="150"/>
      <c r="Z183" s="150"/>
      <c r="AA183" s="150"/>
      <c r="AB183" s="150"/>
      <c r="AC183" s="150"/>
      <c r="AD183" s="150"/>
      <c r="AE183" s="150"/>
      <c r="AF183" s="150"/>
      <c r="AG183" s="150"/>
      <c r="AH183" s="150"/>
      <c r="AI183" s="150"/>
      <c r="AJ183" s="150"/>
      <c r="AK183" s="150"/>
      <c r="AL183" s="150"/>
    </row>
    <row r="184" spans="1:41" ht="36" customHeight="1" thickBot="1" x14ac:dyDescent="0.45">
      <c r="A184" s="258"/>
      <c r="B184" s="249"/>
      <c r="C184" s="244"/>
      <c r="D184" s="239"/>
      <c r="E184" s="237"/>
      <c r="F184" s="183" t="s">
        <v>124</v>
      </c>
      <c r="H184" s="157"/>
      <c r="I184" s="249"/>
      <c r="J184" s="256"/>
      <c r="K184" s="256"/>
      <c r="L184" s="251"/>
      <c r="M184" s="256"/>
      <c r="N184" s="210"/>
      <c r="O184" s="210"/>
      <c r="P184" s="211"/>
      <c r="Q184" s="210"/>
      <c r="S184" s="150"/>
      <c r="T184" s="150"/>
      <c r="U184" s="150"/>
      <c r="V184" s="150"/>
      <c r="W184" s="150"/>
      <c r="X184" s="150"/>
      <c r="Y184" s="150"/>
      <c r="Z184" s="150"/>
      <c r="AA184" s="150"/>
      <c r="AB184" s="150"/>
      <c r="AC184" s="150"/>
      <c r="AD184" s="150"/>
      <c r="AE184" s="150"/>
      <c r="AF184" s="150"/>
      <c r="AG184" s="150"/>
      <c r="AH184" s="150"/>
      <c r="AI184" s="150"/>
      <c r="AJ184" s="150"/>
      <c r="AK184" s="150"/>
      <c r="AL184" s="150"/>
    </row>
    <row r="185" spans="1:41" ht="18.600000000000001" thickBot="1" x14ac:dyDescent="0.4">
      <c r="A185" s="258"/>
      <c r="B185" s="263"/>
      <c r="C185" s="178"/>
      <c r="D185" s="179"/>
      <c r="E185" s="180"/>
      <c r="F185" s="181"/>
      <c r="G185" s="158"/>
      <c r="H185" s="159"/>
      <c r="I185" s="181"/>
      <c r="J185" s="158"/>
      <c r="K185" s="352"/>
      <c r="L185" s="212"/>
      <c r="M185" s="361"/>
      <c r="N185" s="181"/>
      <c r="O185" s="181"/>
      <c r="P185" s="213"/>
      <c r="Q185" s="181"/>
      <c r="S185" s="150"/>
      <c r="T185" s="150"/>
      <c r="U185" s="150"/>
      <c r="V185" s="150"/>
      <c r="W185" s="150"/>
      <c r="X185" s="150"/>
      <c r="Y185" s="150"/>
      <c r="Z185" s="150"/>
      <c r="AA185" s="150"/>
      <c r="AB185" s="150"/>
      <c r="AC185" s="150"/>
      <c r="AD185" s="150"/>
      <c r="AE185" s="150"/>
      <c r="AF185" s="150"/>
      <c r="AG185" s="150"/>
      <c r="AH185" s="150"/>
      <c r="AI185" s="150"/>
      <c r="AJ185" s="150"/>
      <c r="AK185" s="150"/>
      <c r="AL185" s="150"/>
    </row>
    <row r="186" spans="1:41" ht="21.6" thickBot="1" x14ac:dyDescent="0.45">
      <c r="A186" s="258"/>
      <c r="B186" s="264"/>
      <c r="C186" s="245">
        <f>C179+1</f>
        <v>27</v>
      </c>
      <c r="D186" s="248" t="s">
        <v>501</v>
      </c>
      <c r="E186" s="233" t="s">
        <v>782</v>
      </c>
      <c r="F186" s="176" t="s">
        <v>74</v>
      </c>
      <c r="H186" s="161"/>
      <c r="I186" s="346" t="s">
        <v>94</v>
      </c>
      <c r="J186" s="254" t="s">
        <v>95</v>
      </c>
      <c r="K186" s="350" t="s">
        <v>475</v>
      </c>
      <c r="L186" s="294"/>
      <c r="M186" s="360"/>
      <c r="N186" s="207" t="s">
        <v>502</v>
      </c>
      <c r="O186" s="207"/>
      <c r="P186" s="208"/>
      <c r="Q186" s="207"/>
      <c r="S186" s="150"/>
      <c r="T186" s="150"/>
      <c r="U186" s="150"/>
      <c r="V186" s="150"/>
      <c r="W186" s="150"/>
      <c r="X186" s="150"/>
      <c r="Y186" s="150"/>
      <c r="Z186" s="150"/>
      <c r="AA186" s="150"/>
      <c r="AB186" s="150"/>
      <c r="AC186" s="150"/>
      <c r="AD186" s="150"/>
      <c r="AE186" s="150"/>
      <c r="AF186" s="150"/>
      <c r="AG186" s="150"/>
      <c r="AH186" s="150"/>
      <c r="AI186" s="150"/>
      <c r="AJ186" s="150"/>
      <c r="AK186" s="150"/>
      <c r="AL186" s="150"/>
    </row>
    <row r="187" spans="1:41" ht="53.25" customHeight="1" thickBot="1" x14ac:dyDescent="0.45">
      <c r="A187" s="258"/>
      <c r="B187" s="264"/>
      <c r="C187" s="246"/>
      <c r="D187" s="249"/>
      <c r="E187" s="234"/>
      <c r="F187" s="176" t="s">
        <v>95</v>
      </c>
      <c r="G187" s="160"/>
      <c r="H187" s="161"/>
      <c r="I187" s="264"/>
      <c r="J187" s="255"/>
      <c r="K187" s="351"/>
      <c r="L187" s="250"/>
      <c r="M187" s="255"/>
      <c r="N187" s="207" t="s">
        <v>503</v>
      </c>
      <c r="O187" s="207"/>
      <c r="P187" s="208"/>
      <c r="Q187" s="207"/>
      <c r="R187" s="16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60"/>
      <c r="AN187" s="160"/>
      <c r="AO187" s="160"/>
    </row>
    <row r="188" spans="1:41" ht="21.6" thickBot="1" x14ac:dyDescent="0.45">
      <c r="A188" s="258"/>
      <c r="B188" s="264"/>
      <c r="C188" s="246"/>
      <c r="D188" s="248" t="s">
        <v>504</v>
      </c>
      <c r="E188" s="233" t="s">
        <v>766</v>
      </c>
      <c r="F188" s="176" t="s">
        <v>106</v>
      </c>
      <c r="G188" s="160"/>
      <c r="H188" s="161"/>
      <c r="I188" s="249"/>
      <c r="J188" s="255"/>
      <c r="K188" s="255"/>
      <c r="L188" s="250"/>
      <c r="M188" s="255"/>
      <c r="N188" s="207" t="s">
        <v>505</v>
      </c>
      <c r="O188" s="207"/>
      <c r="P188" s="208"/>
      <c r="Q188" s="207"/>
      <c r="R188" s="16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60"/>
      <c r="AN188" s="160"/>
      <c r="AO188" s="160"/>
    </row>
    <row r="189" spans="1:41" ht="35.25" customHeight="1" thickBot="1" x14ac:dyDescent="0.45">
      <c r="A189" s="258"/>
      <c r="B189" s="264"/>
      <c r="C189" s="246"/>
      <c r="D189" s="249"/>
      <c r="E189" s="234"/>
      <c r="F189" s="177" t="s">
        <v>113</v>
      </c>
      <c r="G189" s="160"/>
      <c r="H189" s="161"/>
      <c r="I189" s="347" t="s">
        <v>115</v>
      </c>
      <c r="J189" s="255"/>
      <c r="K189" s="255"/>
      <c r="L189" s="250"/>
      <c r="M189" s="255"/>
      <c r="N189" s="207"/>
      <c r="O189" s="207"/>
      <c r="P189" s="208"/>
      <c r="Q189" s="207"/>
      <c r="R189" s="160"/>
      <c r="S189" s="150"/>
      <c r="T189" s="150"/>
      <c r="U189" s="150"/>
      <c r="V189" s="150"/>
      <c r="W189" s="150"/>
      <c r="X189" s="150"/>
      <c r="Y189" s="150"/>
      <c r="Z189" s="150"/>
      <c r="AA189" s="150"/>
      <c r="AB189" s="150"/>
      <c r="AC189" s="150"/>
      <c r="AD189" s="150"/>
      <c r="AE189" s="150"/>
      <c r="AF189" s="150"/>
      <c r="AG189" s="150"/>
      <c r="AH189" s="150"/>
      <c r="AI189" s="150"/>
      <c r="AJ189" s="150"/>
      <c r="AK189" s="150"/>
      <c r="AL189" s="150"/>
      <c r="AM189" s="160"/>
      <c r="AN189" s="160"/>
      <c r="AO189" s="160"/>
    </row>
    <row r="190" spans="1:41" ht="21.6" thickBot="1" x14ac:dyDescent="0.45">
      <c r="A190" s="258"/>
      <c r="B190" s="264"/>
      <c r="C190" s="246"/>
      <c r="D190" s="248" t="s">
        <v>507</v>
      </c>
      <c r="E190" s="233" t="s">
        <v>508</v>
      </c>
      <c r="F190" s="177" t="s">
        <v>118</v>
      </c>
      <c r="G190" s="160"/>
      <c r="H190" s="161"/>
      <c r="I190" s="264"/>
      <c r="J190" s="255"/>
      <c r="K190" s="255"/>
      <c r="L190" s="250"/>
      <c r="M190" s="255"/>
      <c r="N190" s="207"/>
      <c r="O190" s="207"/>
      <c r="P190" s="208"/>
      <c r="Q190" s="207"/>
      <c r="R190" s="160"/>
      <c r="S190" s="150"/>
      <c r="T190" s="150"/>
      <c r="U190" s="150"/>
      <c r="V190" s="150"/>
      <c r="W190" s="150"/>
      <c r="X190" s="150"/>
      <c r="Y190" s="150"/>
      <c r="Z190" s="150"/>
      <c r="AA190" s="150"/>
      <c r="AB190" s="150"/>
      <c r="AC190" s="150"/>
      <c r="AD190" s="150"/>
      <c r="AE190" s="150"/>
      <c r="AF190" s="150"/>
      <c r="AG190" s="150"/>
      <c r="AH190" s="150"/>
      <c r="AI190" s="150"/>
      <c r="AJ190" s="150"/>
      <c r="AK190" s="150"/>
      <c r="AL190" s="150"/>
      <c r="AM190" s="160"/>
      <c r="AN190" s="160"/>
      <c r="AO190" s="160"/>
    </row>
    <row r="191" spans="1:41" ht="21.6" thickBot="1" x14ac:dyDescent="0.45">
      <c r="A191" s="258"/>
      <c r="B191" s="264"/>
      <c r="C191" s="247"/>
      <c r="D191" s="249"/>
      <c r="E191" s="234"/>
      <c r="F191" s="183" t="s">
        <v>124</v>
      </c>
      <c r="G191" s="160"/>
      <c r="H191" s="161"/>
      <c r="I191" s="249"/>
      <c r="J191" s="256"/>
      <c r="K191" s="256"/>
      <c r="L191" s="251"/>
      <c r="M191" s="256"/>
      <c r="N191" s="210"/>
      <c r="O191" s="210"/>
      <c r="P191" s="211"/>
      <c r="Q191" s="210"/>
      <c r="R191" s="160"/>
      <c r="S191" s="150"/>
      <c r="T191" s="150"/>
      <c r="U191" s="150"/>
      <c r="V191" s="150"/>
      <c r="W191" s="150"/>
      <c r="X191" s="150"/>
      <c r="Y191" s="150"/>
      <c r="Z191" s="150"/>
      <c r="AA191" s="150"/>
      <c r="AB191" s="150"/>
      <c r="AC191" s="150"/>
      <c r="AD191" s="150"/>
      <c r="AE191" s="150"/>
      <c r="AF191" s="150"/>
      <c r="AG191" s="150"/>
      <c r="AH191" s="150"/>
      <c r="AI191" s="150"/>
      <c r="AJ191" s="150"/>
      <c r="AK191" s="150"/>
      <c r="AL191" s="150"/>
      <c r="AM191" s="160"/>
      <c r="AN191" s="160"/>
      <c r="AO191" s="160"/>
    </row>
    <row r="192" spans="1:41" ht="18.600000000000001" thickBot="1" x14ac:dyDescent="0.4">
      <c r="A192" s="258"/>
      <c r="B192" s="264"/>
      <c r="C192" s="178"/>
      <c r="D192" s="179"/>
      <c r="E192" s="180"/>
      <c r="F192" s="181"/>
      <c r="G192" s="158"/>
      <c r="H192" s="159"/>
      <c r="I192" s="181"/>
      <c r="J192" s="158"/>
      <c r="K192" s="352"/>
      <c r="L192" s="212"/>
      <c r="M192" s="361"/>
      <c r="N192" s="181"/>
      <c r="O192" s="181"/>
      <c r="P192" s="213"/>
      <c r="Q192" s="181"/>
      <c r="R192" s="160"/>
      <c r="S192" s="150"/>
      <c r="T192" s="150"/>
      <c r="U192" s="150"/>
      <c r="V192" s="150"/>
      <c r="W192" s="150"/>
      <c r="X192" s="150"/>
      <c r="Y192" s="150"/>
      <c r="Z192" s="150"/>
      <c r="AA192" s="150"/>
      <c r="AB192" s="150"/>
      <c r="AC192" s="150"/>
      <c r="AD192" s="150"/>
      <c r="AE192" s="150"/>
      <c r="AF192" s="150"/>
      <c r="AG192" s="150"/>
      <c r="AH192" s="150"/>
      <c r="AI192" s="150"/>
      <c r="AJ192" s="150"/>
      <c r="AK192" s="150"/>
      <c r="AL192" s="150"/>
      <c r="AM192" s="160"/>
      <c r="AN192" s="160"/>
      <c r="AO192" s="160"/>
    </row>
    <row r="193" spans="1:41" ht="21.6" thickBot="1" x14ac:dyDescent="0.45">
      <c r="A193" s="258"/>
      <c r="B193" s="264"/>
      <c r="C193" s="245">
        <f>C186+1</f>
        <v>28</v>
      </c>
      <c r="D193" s="248" t="s">
        <v>509</v>
      </c>
      <c r="E193" s="233" t="s">
        <v>827</v>
      </c>
      <c r="F193" s="176" t="s">
        <v>74</v>
      </c>
      <c r="G193" s="160"/>
      <c r="H193" s="162"/>
      <c r="I193" s="346" t="s">
        <v>94</v>
      </c>
      <c r="J193" s="254" t="s">
        <v>95</v>
      </c>
      <c r="K193" s="350" t="s">
        <v>475</v>
      </c>
      <c r="L193" s="294"/>
      <c r="M193" s="360"/>
      <c r="N193" s="207" t="s">
        <v>510</v>
      </c>
      <c r="O193" s="207"/>
      <c r="P193" s="208"/>
      <c r="Q193" s="207"/>
      <c r="R193" s="160"/>
      <c r="S193" s="150"/>
      <c r="T193" s="150"/>
      <c r="U193" s="150"/>
      <c r="V193" s="150"/>
      <c r="W193" s="150"/>
      <c r="X193" s="150"/>
      <c r="Y193" s="150"/>
      <c r="Z193" s="150"/>
      <c r="AA193" s="150"/>
      <c r="AB193" s="150"/>
      <c r="AC193" s="150"/>
      <c r="AD193" s="150"/>
      <c r="AE193" s="150"/>
      <c r="AF193" s="150"/>
      <c r="AG193" s="150"/>
      <c r="AH193" s="150"/>
      <c r="AI193" s="150"/>
      <c r="AJ193" s="150"/>
      <c r="AK193" s="150"/>
      <c r="AL193" s="150"/>
      <c r="AM193" s="160"/>
      <c r="AN193" s="160"/>
      <c r="AO193" s="160"/>
    </row>
    <row r="194" spans="1:41" ht="63.75" customHeight="1" thickBot="1" x14ac:dyDescent="0.45">
      <c r="A194" s="258"/>
      <c r="B194" s="264"/>
      <c r="C194" s="246"/>
      <c r="D194" s="249"/>
      <c r="E194" s="234"/>
      <c r="F194" s="176" t="s">
        <v>95</v>
      </c>
      <c r="G194" s="160"/>
      <c r="H194" s="162"/>
      <c r="I194" s="264"/>
      <c r="J194" s="255"/>
      <c r="K194" s="351"/>
      <c r="L194" s="250"/>
      <c r="M194" s="255"/>
      <c r="N194" s="207" t="s">
        <v>398</v>
      </c>
      <c r="O194" s="207"/>
      <c r="P194" s="208"/>
      <c r="Q194" s="207"/>
      <c r="R194" s="160"/>
      <c r="S194" s="150"/>
      <c r="T194" s="150"/>
      <c r="U194" s="150"/>
      <c r="V194" s="150"/>
      <c r="W194" s="150"/>
      <c r="X194" s="150"/>
      <c r="Y194" s="150"/>
      <c r="Z194" s="150"/>
      <c r="AA194" s="150"/>
      <c r="AB194" s="150"/>
      <c r="AC194" s="150"/>
      <c r="AD194" s="150"/>
      <c r="AE194" s="150"/>
      <c r="AF194" s="150"/>
      <c r="AG194" s="150"/>
      <c r="AH194" s="150"/>
      <c r="AI194" s="150"/>
      <c r="AJ194" s="150"/>
      <c r="AK194" s="150"/>
      <c r="AL194" s="150"/>
      <c r="AM194" s="160"/>
      <c r="AN194" s="160"/>
      <c r="AO194" s="160"/>
    </row>
    <row r="195" spans="1:41" ht="21.6" thickBot="1" x14ac:dyDescent="0.45">
      <c r="A195" s="258"/>
      <c r="B195" s="264"/>
      <c r="C195" s="246"/>
      <c r="D195" s="248" t="s">
        <v>512</v>
      </c>
      <c r="E195" s="233" t="s">
        <v>783</v>
      </c>
      <c r="F195" s="176" t="s">
        <v>106</v>
      </c>
      <c r="H195" s="161"/>
      <c r="I195" s="249"/>
      <c r="J195" s="255"/>
      <c r="K195" s="255"/>
      <c r="L195" s="250"/>
      <c r="M195" s="255"/>
      <c r="N195" s="207" t="s">
        <v>514</v>
      </c>
      <c r="O195" s="207"/>
      <c r="P195" s="208"/>
      <c r="Q195" s="207"/>
      <c r="S195" s="150"/>
      <c r="T195" s="150"/>
      <c r="U195" s="150"/>
      <c r="V195" s="150"/>
      <c r="W195" s="150"/>
      <c r="X195" s="150"/>
      <c r="Y195" s="150"/>
      <c r="Z195" s="150"/>
      <c r="AA195" s="150"/>
      <c r="AB195" s="150"/>
      <c r="AC195" s="150"/>
      <c r="AD195" s="150"/>
      <c r="AE195" s="150"/>
      <c r="AF195" s="150"/>
      <c r="AG195" s="150"/>
      <c r="AH195" s="150"/>
      <c r="AI195" s="150"/>
      <c r="AJ195" s="150"/>
      <c r="AK195" s="150"/>
      <c r="AL195" s="150"/>
    </row>
    <row r="196" spans="1:41" ht="34.5" customHeight="1" thickBot="1" x14ac:dyDescent="0.45">
      <c r="A196" s="258"/>
      <c r="B196" s="264"/>
      <c r="C196" s="246"/>
      <c r="D196" s="249"/>
      <c r="E196" s="234"/>
      <c r="F196" s="177" t="s">
        <v>113</v>
      </c>
      <c r="H196" s="161"/>
      <c r="I196" s="347" t="s">
        <v>115</v>
      </c>
      <c r="J196" s="255"/>
      <c r="K196" s="255"/>
      <c r="L196" s="250"/>
      <c r="M196" s="255"/>
      <c r="N196" s="207" t="s">
        <v>515</v>
      </c>
      <c r="O196" s="207"/>
      <c r="P196" s="208"/>
      <c r="Q196" s="207"/>
      <c r="S196" s="150"/>
      <c r="T196" s="150"/>
      <c r="U196" s="150"/>
      <c r="V196" s="150"/>
      <c r="W196" s="150"/>
      <c r="X196" s="150"/>
      <c r="Y196" s="150"/>
      <c r="Z196" s="150"/>
      <c r="AA196" s="150"/>
      <c r="AB196" s="150"/>
      <c r="AC196" s="150"/>
      <c r="AD196" s="150"/>
      <c r="AE196" s="150"/>
      <c r="AF196" s="150"/>
      <c r="AG196" s="150"/>
      <c r="AH196" s="150"/>
      <c r="AI196" s="150"/>
      <c r="AJ196" s="150"/>
      <c r="AK196" s="150"/>
      <c r="AL196" s="150"/>
    </row>
    <row r="197" spans="1:41" ht="21.6" thickBot="1" x14ac:dyDescent="0.45">
      <c r="A197" s="258"/>
      <c r="B197" s="264"/>
      <c r="C197" s="246"/>
      <c r="D197" s="248" t="s">
        <v>516</v>
      </c>
      <c r="E197" s="233" t="s">
        <v>517</v>
      </c>
      <c r="F197" s="177" t="s">
        <v>118</v>
      </c>
      <c r="H197" s="161"/>
      <c r="I197" s="264"/>
      <c r="J197" s="255"/>
      <c r="K197" s="255"/>
      <c r="L197" s="250"/>
      <c r="M197" s="255"/>
      <c r="N197" s="207" t="s">
        <v>518</v>
      </c>
      <c r="O197" s="207"/>
      <c r="P197" s="208"/>
      <c r="Q197" s="207"/>
      <c r="S197" s="150"/>
      <c r="T197" s="150"/>
      <c r="U197" s="150"/>
      <c r="V197" s="150"/>
      <c r="W197" s="150"/>
      <c r="X197" s="150"/>
      <c r="Y197" s="150"/>
      <c r="Z197" s="150"/>
      <c r="AA197" s="150"/>
      <c r="AB197" s="150"/>
      <c r="AC197" s="150"/>
      <c r="AD197" s="150"/>
      <c r="AE197" s="150"/>
      <c r="AF197" s="150"/>
      <c r="AG197" s="150"/>
      <c r="AH197" s="150"/>
      <c r="AI197" s="150"/>
      <c r="AJ197" s="150"/>
      <c r="AK197" s="150"/>
      <c r="AL197" s="150"/>
    </row>
    <row r="198" spans="1:41" ht="42.75" customHeight="1" thickBot="1" x14ac:dyDescent="0.45">
      <c r="A198" s="258"/>
      <c r="B198" s="264"/>
      <c r="C198" s="247"/>
      <c r="D198" s="249"/>
      <c r="E198" s="234"/>
      <c r="F198" s="183" t="s">
        <v>124</v>
      </c>
      <c r="H198" s="161"/>
      <c r="I198" s="249"/>
      <c r="J198" s="256"/>
      <c r="K198" s="256"/>
      <c r="L198" s="251"/>
      <c r="M198" s="256"/>
      <c r="N198" s="210" t="s">
        <v>519</v>
      </c>
      <c r="O198" s="210"/>
      <c r="P198" s="211"/>
      <c r="Q198" s="210"/>
      <c r="S198" s="150"/>
      <c r="T198" s="150"/>
      <c r="U198" s="150"/>
      <c r="V198" s="150"/>
      <c r="W198" s="150"/>
      <c r="X198" s="150"/>
      <c r="Y198" s="150"/>
      <c r="Z198" s="150"/>
      <c r="AA198" s="150"/>
      <c r="AB198" s="150"/>
      <c r="AC198" s="150"/>
      <c r="AD198" s="150"/>
      <c r="AE198" s="150"/>
      <c r="AF198" s="150"/>
      <c r="AG198" s="150"/>
      <c r="AH198" s="150"/>
      <c r="AI198" s="150"/>
      <c r="AJ198" s="150"/>
      <c r="AK198" s="150"/>
      <c r="AL198" s="150"/>
    </row>
    <row r="199" spans="1:41" ht="18.600000000000001" thickBot="1" x14ac:dyDescent="0.4">
      <c r="A199" s="258"/>
      <c r="B199" s="264"/>
      <c r="C199" s="178"/>
      <c r="D199" s="179"/>
      <c r="E199" s="180"/>
      <c r="F199" s="181"/>
      <c r="G199" s="158"/>
      <c r="H199" s="159"/>
      <c r="I199" s="181"/>
      <c r="J199" s="158"/>
      <c r="K199" s="352"/>
      <c r="L199" s="212"/>
      <c r="M199" s="361"/>
      <c r="N199" s="181"/>
      <c r="O199" s="181"/>
      <c r="P199" s="213"/>
      <c r="Q199" s="181"/>
      <c r="S199" s="150"/>
      <c r="T199" s="150"/>
      <c r="U199" s="150"/>
      <c r="V199" s="150"/>
      <c r="W199" s="150"/>
      <c r="X199" s="150"/>
      <c r="Y199" s="150"/>
      <c r="Z199" s="150"/>
      <c r="AA199" s="150"/>
      <c r="AB199" s="150"/>
      <c r="AC199" s="150"/>
      <c r="AD199" s="150"/>
      <c r="AE199" s="150"/>
      <c r="AF199" s="150"/>
      <c r="AG199" s="150"/>
      <c r="AH199" s="150"/>
      <c r="AI199" s="150"/>
      <c r="AJ199" s="150"/>
      <c r="AK199" s="150"/>
      <c r="AL199" s="150"/>
    </row>
    <row r="200" spans="1:41" ht="21.6" thickBot="1" x14ac:dyDescent="0.45">
      <c r="A200" s="258"/>
      <c r="B200" s="264"/>
      <c r="C200" s="245">
        <f>C193+1</f>
        <v>29</v>
      </c>
      <c r="D200" s="248" t="s">
        <v>520</v>
      </c>
      <c r="E200" s="233" t="s">
        <v>828</v>
      </c>
      <c r="F200" s="176" t="s">
        <v>74</v>
      </c>
      <c r="H200" s="161"/>
      <c r="I200" s="346" t="s">
        <v>94</v>
      </c>
      <c r="J200" s="254" t="s">
        <v>95</v>
      </c>
      <c r="K200" s="350" t="s">
        <v>475</v>
      </c>
      <c r="L200" s="294"/>
      <c r="M200" s="360"/>
      <c r="N200" s="207" t="s">
        <v>521</v>
      </c>
      <c r="O200" s="207"/>
      <c r="P200" s="208"/>
      <c r="Q200" s="207"/>
      <c r="S200" s="150"/>
      <c r="T200" s="150"/>
      <c r="U200" s="150"/>
      <c r="V200" s="150"/>
      <c r="W200" s="150"/>
      <c r="X200" s="150"/>
      <c r="Y200" s="150"/>
      <c r="Z200" s="150"/>
      <c r="AA200" s="150"/>
      <c r="AB200" s="150"/>
      <c r="AC200" s="150"/>
      <c r="AD200" s="150"/>
      <c r="AE200" s="150"/>
      <c r="AF200" s="150"/>
      <c r="AG200" s="150"/>
      <c r="AH200" s="150"/>
      <c r="AI200" s="150"/>
      <c r="AJ200" s="150"/>
      <c r="AK200" s="150"/>
      <c r="AL200" s="150"/>
    </row>
    <row r="201" spans="1:41" ht="36" customHeight="1" thickBot="1" x14ac:dyDescent="0.45">
      <c r="A201" s="258"/>
      <c r="B201" s="264"/>
      <c r="C201" s="246"/>
      <c r="D201" s="249"/>
      <c r="E201" s="234"/>
      <c r="F201" s="176" t="s">
        <v>95</v>
      </c>
      <c r="G201" s="160"/>
      <c r="H201" s="161"/>
      <c r="I201" s="264"/>
      <c r="J201" s="255"/>
      <c r="K201" s="351"/>
      <c r="L201" s="250"/>
      <c r="M201" s="255"/>
      <c r="N201" s="207" t="s">
        <v>225</v>
      </c>
      <c r="O201" s="207" t="s">
        <v>304</v>
      </c>
      <c r="P201" s="208"/>
      <c r="Q201" s="207"/>
      <c r="R201" s="16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60"/>
      <c r="AN201" s="160"/>
      <c r="AO201" s="160"/>
    </row>
    <row r="202" spans="1:41" ht="21.6" thickBot="1" x14ac:dyDescent="0.45">
      <c r="A202" s="258"/>
      <c r="B202" s="264"/>
      <c r="C202" s="246"/>
      <c r="D202" s="248" t="s">
        <v>522</v>
      </c>
      <c r="E202" s="233" t="s">
        <v>523</v>
      </c>
      <c r="F202" s="176" t="s">
        <v>106</v>
      </c>
      <c r="G202" s="160"/>
      <c r="H202" s="161"/>
      <c r="I202" s="249"/>
      <c r="J202" s="255"/>
      <c r="K202" s="255"/>
      <c r="L202" s="250"/>
      <c r="M202" s="255"/>
      <c r="N202" s="207" t="s">
        <v>225</v>
      </c>
      <c r="O202" s="207"/>
      <c r="P202" s="208"/>
      <c r="Q202" s="207"/>
      <c r="R202" s="160"/>
      <c r="S202" s="150"/>
      <c r="T202" s="150"/>
      <c r="U202" s="150"/>
      <c r="V202" s="150"/>
      <c r="W202" s="150"/>
      <c r="X202" s="150"/>
      <c r="Y202" s="150"/>
      <c r="Z202" s="150"/>
      <c r="AA202" s="150"/>
      <c r="AB202" s="150"/>
      <c r="AC202" s="150"/>
      <c r="AD202" s="150"/>
      <c r="AE202" s="150"/>
      <c r="AF202" s="150"/>
      <c r="AG202" s="150"/>
      <c r="AH202" s="150"/>
      <c r="AI202" s="150"/>
      <c r="AJ202" s="150"/>
      <c r="AK202" s="150"/>
      <c r="AL202" s="150"/>
      <c r="AM202" s="160"/>
      <c r="AN202" s="160"/>
      <c r="AO202" s="160"/>
    </row>
    <row r="203" spans="1:41" ht="21.6" thickBot="1" x14ac:dyDescent="0.45">
      <c r="A203" s="258"/>
      <c r="B203" s="264"/>
      <c r="C203" s="246"/>
      <c r="D203" s="249"/>
      <c r="E203" s="234"/>
      <c r="F203" s="177" t="s">
        <v>113</v>
      </c>
      <c r="G203" s="160"/>
      <c r="H203" s="161"/>
      <c r="I203" s="347" t="s">
        <v>115</v>
      </c>
      <c r="J203" s="255"/>
      <c r="K203" s="255"/>
      <c r="L203" s="250"/>
      <c r="M203" s="255"/>
      <c r="N203" s="207" t="s">
        <v>524</v>
      </c>
      <c r="O203" s="207"/>
      <c r="P203" s="208"/>
      <c r="Q203" s="207"/>
      <c r="R203" s="160"/>
      <c r="S203" s="150"/>
      <c r="T203" s="150"/>
      <c r="U203" s="150"/>
      <c r="V203" s="150"/>
      <c r="W203" s="150"/>
      <c r="X203" s="150"/>
      <c r="Y203" s="150"/>
      <c r="Z203" s="150"/>
      <c r="AA203" s="150"/>
      <c r="AB203" s="150"/>
      <c r="AC203" s="150"/>
      <c r="AD203" s="150"/>
      <c r="AE203" s="150"/>
      <c r="AF203" s="150"/>
      <c r="AG203" s="150"/>
      <c r="AH203" s="150"/>
      <c r="AI203" s="150"/>
      <c r="AJ203" s="150"/>
      <c r="AK203" s="150"/>
      <c r="AL203" s="150"/>
      <c r="AM203" s="160"/>
      <c r="AN203" s="160"/>
      <c r="AO203" s="160"/>
    </row>
    <row r="204" spans="1:41" ht="21.6" thickBot="1" x14ac:dyDescent="0.45">
      <c r="A204" s="258"/>
      <c r="B204" s="249"/>
      <c r="C204" s="246"/>
      <c r="D204" s="248" t="s">
        <v>525</v>
      </c>
      <c r="E204" s="233" t="s">
        <v>784</v>
      </c>
      <c r="F204" s="177" t="s">
        <v>118</v>
      </c>
      <c r="G204" s="160"/>
      <c r="H204" s="161"/>
      <c r="I204" s="264"/>
      <c r="J204" s="255"/>
      <c r="K204" s="255"/>
      <c r="L204" s="250"/>
      <c r="M204" s="255"/>
      <c r="N204" s="207" t="s">
        <v>526</v>
      </c>
      <c r="O204" s="207"/>
      <c r="P204" s="208"/>
      <c r="Q204" s="207"/>
      <c r="R204" s="16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60"/>
      <c r="AN204" s="160"/>
      <c r="AO204" s="160"/>
    </row>
    <row r="205" spans="1:41" ht="42.75" customHeight="1" thickBot="1" x14ac:dyDescent="0.45">
      <c r="A205" s="258"/>
      <c r="B205" s="188"/>
      <c r="C205" s="247"/>
      <c r="D205" s="249"/>
      <c r="E205" s="234"/>
      <c r="F205" s="183" t="s">
        <v>124</v>
      </c>
      <c r="G205" s="160"/>
      <c r="H205" s="161"/>
      <c r="I205" s="249"/>
      <c r="J205" s="256"/>
      <c r="K205" s="256"/>
      <c r="L205" s="251"/>
      <c r="M205" s="256"/>
      <c r="N205" s="210" t="s">
        <v>528</v>
      </c>
      <c r="O205" s="210"/>
      <c r="P205" s="211"/>
      <c r="Q205" s="210"/>
      <c r="R205" s="16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60"/>
      <c r="AN205" s="160"/>
      <c r="AO205" s="160"/>
    </row>
    <row r="206" spans="1:41" ht="18.600000000000001" thickBot="1" x14ac:dyDescent="0.4">
      <c r="A206" s="189"/>
      <c r="B206" s="190"/>
      <c r="C206" s="178"/>
      <c r="D206" s="179"/>
      <c r="E206" s="180"/>
      <c r="F206" s="181"/>
      <c r="G206" s="158"/>
      <c r="H206" s="159"/>
      <c r="I206" s="181"/>
      <c r="J206" s="158"/>
      <c r="K206" s="352"/>
      <c r="L206" s="212"/>
      <c r="M206" s="361"/>
      <c r="N206" s="181"/>
      <c r="O206" s="181"/>
      <c r="P206" s="213"/>
      <c r="Q206" s="181"/>
      <c r="R206" s="160"/>
      <c r="S206" s="150"/>
      <c r="T206" s="150"/>
      <c r="U206" s="150"/>
      <c r="V206" s="150"/>
      <c r="W206" s="150"/>
      <c r="X206" s="150"/>
      <c r="Y206" s="150"/>
      <c r="Z206" s="150"/>
      <c r="AA206" s="150"/>
      <c r="AB206" s="150"/>
      <c r="AC206" s="150"/>
      <c r="AD206" s="150"/>
      <c r="AE206" s="150"/>
      <c r="AF206" s="150"/>
      <c r="AG206" s="150"/>
      <c r="AH206" s="150"/>
      <c r="AI206" s="150"/>
      <c r="AJ206" s="150"/>
      <c r="AK206" s="150"/>
      <c r="AL206" s="150"/>
      <c r="AM206" s="160"/>
      <c r="AN206" s="160"/>
      <c r="AO206" s="160"/>
    </row>
    <row r="207" spans="1:41" ht="21.6" thickBot="1" x14ac:dyDescent="0.45">
      <c r="A207" s="262" t="s">
        <v>413</v>
      </c>
      <c r="B207" s="263" t="s">
        <v>414</v>
      </c>
      <c r="C207" s="245">
        <f>C200+1</f>
        <v>30</v>
      </c>
      <c r="D207" s="248" t="s">
        <v>361</v>
      </c>
      <c r="E207" s="241" t="s">
        <v>829</v>
      </c>
      <c r="F207" s="176" t="s">
        <v>74</v>
      </c>
      <c r="G207" s="160"/>
      <c r="H207" s="161"/>
      <c r="I207" s="346" t="s">
        <v>94</v>
      </c>
      <c r="J207" s="254" t="s">
        <v>95</v>
      </c>
      <c r="K207" s="350" t="s">
        <v>529</v>
      </c>
      <c r="L207" s="294"/>
      <c r="M207" s="360"/>
      <c r="N207" s="207" t="s">
        <v>530</v>
      </c>
      <c r="O207" s="207"/>
      <c r="P207" s="208"/>
      <c r="Q207" s="207"/>
      <c r="R207" s="160"/>
      <c r="S207" s="150"/>
      <c r="T207" s="150"/>
      <c r="U207" s="150"/>
      <c r="V207" s="150"/>
      <c r="W207" s="150"/>
      <c r="X207" s="150"/>
      <c r="Y207" s="150"/>
      <c r="Z207" s="150"/>
      <c r="AA207" s="150"/>
      <c r="AB207" s="150"/>
      <c r="AC207" s="150"/>
      <c r="AD207" s="150"/>
      <c r="AE207" s="150"/>
      <c r="AF207" s="150"/>
      <c r="AG207" s="150"/>
      <c r="AH207" s="150"/>
      <c r="AI207" s="150"/>
      <c r="AJ207" s="150"/>
      <c r="AK207" s="150"/>
      <c r="AL207" s="150"/>
      <c r="AM207" s="160"/>
      <c r="AN207" s="160"/>
      <c r="AO207" s="160"/>
    </row>
    <row r="208" spans="1:41" ht="72" customHeight="1" thickBot="1" x14ac:dyDescent="0.45">
      <c r="A208" s="250"/>
      <c r="B208" s="264"/>
      <c r="C208" s="246"/>
      <c r="D208" s="249"/>
      <c r="E208" s="234"/>
      <c r="F208" s="176" t="s">
        <v>95</v>
      </c>
      <c r="H208" s="161"/>
      <c r="I208" s="264"/>
      <c r="J208" s="255"/>
      <c r="K208" s="351"/>
      <c r="L208" s="250"/>
      <c r="M208" s="255"/>
      <c r="N208" s="207" t="s">
        <v>531</v>
      </c>
      <c r="O208" s="207"/>
      <c r="P208" s="208"/>
      <c r="Q208" s="207"/>
      <c r="S208" s="150"/>
      <c r="T208" s="150"/>
      <c r="U208" s="150"/>
      <c r="V208" s="150"/>
      <c r="W208" s="150"/>
      <c r="X208" s="150"/>
      <c r="Y208" s="150"/>
      <c r="Z208" s="150"/>
      <c r="AA208" s="150"/>
      <c r="AB208" s="150"/>
      <c r="AC208" s="150"/>
      <c r="AD208" s="150"/>
      <c r="AE208" s="150"/>
      <c r="AF208" s="150"/>
      <c r="AG208" s="150"/>
      <c r="AH208" s="150"/>
      <c r="AI208" s="150"/>
      <c r="AJ208" s="150"/>
      <c r="AK208" s="150"/>
      <c r="AL208" s="150"/>
    </row>
    <row r="209" spans="1:41" ht="21.6" thickBot="1" x14ac:dyDescent="0.45">
      <c r="A209" s="250"/>
      <c r="B209" s="264"/>
      <c r="C209" s="246"/>
      <c r="D209" s="248" t="s">
        <v>366</v>
      </c>
      <c r="E209" s="241" t="s">
        <v>785</v>
      </c>
      <c r="F209" s="176" t="s">
        <v>106</v>
      </c>
      <c r="H209" s="161"/>
      <c r="I209" s="249"/>
      <c r="J209" s="255"/>
      <c r="K209" s="255"/>
      <c r="L209" s="250"/>
      <c r="M209" s="255"/>
      <c r="N209" s="207" t="s">
        <v>532</v>
      </c>
      <c r="O209" s="207"/>
      <c r="P209" s="208"/>
      <c r="Q209" s="207"/>
      <c r="S209" s="150"/>
      <c r="T209" s="150"/>
      <c r="U209" s="150"/>
      <c r="V209" s="150"/>
      <c r="W209" s="150"/>
      <c r="X209" s="150"/>
      <c r="Y209" s="150"/>
      <c r="Z209" s="150"/>
      <c r="AA209" s="150"/>
      <c r="AB209" s="150"/>
      <c r="AC209" s="150"/>
      <c r="AD209" s="150"/>
      <c r="AE209" s="150"/>
      <c r="AF209" s="150"/>
      <c r="AG209" s="150"/>
      <c r="AH209" s="150"/>
      <c r="AI209" s="150"/>
      <c r="AJ209" s="150"/>
      <c r="AK209" s="150"/>
      <c r="AL209" s="150"/>
    </row>
    <row r="210" spans="1:41" ht="46.5" customHeight="1" thickBot="1" x14ac:dyDescent="0.45">
      <c r="A210" s="250"/>
      <c r="B210" s="264"/>
      <c r="C210" s="246"/>
      <c r="D210" s="249"/>
      <c r="E210" s="234"/>
      <c r="F210" s="177" t="s">
        <v>113</v>
      </c>
      <c r="H210" s="161"/>
      <c r="I210" s="347" t="s">
        <v>115</v>
      </c>
      <c r="J210" s="255"/>
      <c r="K210" s="255"/>
      <c r="L210" s="250"/>
      <c r="M210" s="255"/>
      <c r="N210" s="207" t="s">
        <v>534</v>
      </c>
      <c r="O210" s="207"/>
      <c r="P210" s="208"/>
      <c r="Q210" s="207"/>
      <c r="S210" s="150"/>
      <c r="T210" s="150"/>
      <c r="U210" s="150"/>
      <c r="V210" s="150"/>
      <c r="W210" s="150"/>
      <c r="X210" s="150"/>
      <c r="Y210" s="150"/>
      <c r="Z210" s="150"/>
      <c r="AA210" s="150"/>
      <c r="AB210" s="150"/>
      <c r="AC210" s="150"/>
      <c r="AD210" s="150"/>
      <c r="AE210" s="150"/>
      <c r="AF210" s="150"/>
      <c r="AG210" s="150"/>
      <c r="AH210" s="150"/>
      <c r="AI210" s="150"/>
      <c r="AJ210" s="150"/>
      <c r="AK210" s="150"/>
      <c r="AL210" s="150"/>
    </row>
    <row r="211" spans="1:41" ht="21.6" thickBot="1" x14ac:dyDescent="0.45">
      <c r="A211" s="250"/>
      <c r="B211" s="264"/>
      <c r="C211" s="246"/>
      <c r="D211" s="248" t="s">
        <v>535</v>
      </c>
      <c r="E211" s="241" t="s">
        <v>536</v>
      </c>
      <c r="F211" s="177" t="s">
        <v>118</v>
      </c>
      <c r="H211" s="161"/>
      <c r="I211" s="264"/>
      <c r="J211" s="255"/>
      <c r="K211" s="255"/>
      <c r="L211" s="250"/>
      <c r="M211" s="255"/>
      <c r="N211" s="207"/>
      <c r="O211" s="207"/>
      <c r="P211" s="208"/>
      <c r="Q211" s="207"/>
      <c r="S211" s="150"/>
      <c r="T211" s="150"/>
      <c r="U211" s="150"/>
      <c r="V211" s="150"/>
      <c r="W211" s="150"/>
      <c r="X211" s="150"/>
      <c r="Y211" s="150"/>
      <c r="Z211" s="150"/>
      <c r="AA211" s="150"/>
      <c r="AB211" s="150"/>
      <c r="AC211" s="150"/>
      <c r="AD211" s="150"/>
      <c r="AE211" s="150"/>
      <c r="AF211" s="150"/>
      <c r="AG211" s="150"/>
      <c r="AH211" s="150"/>
      <c r="AI211" s="150"/>
      <c r="AJ211" s="150"/>
      <c r="AK211" s="150"/>
      <c r="AL211" s="150"/>
    </row>
    <row r="212" spans="1:41" ht="21.6" thickBot="1" x14ac:dyDescent="0.45">
      <c r="A212" s="250"/>
      <c r="B212" s="264"/>
      <c r="C212" s="247"/>
      <c r="D212" s="249"/>
      <c r="E212" s="234"/>
      <c r="F212" s="183" t="s">
        <v>124</v>
      </c>
      <c r="H212" s="161"/>
      <c r="I212" s="249"/>
      <c r="J212" s="256"/>
      <c r="K212" s="256"/>
      <c r="L212" s="251"/>
      <c r="M212" s="256"/>
      <c r="N212" s="210"/>
      <c r="O212" s="210"/>
      <c r="P212" s="211"/>
      <c r="Q212" s="210"/>
      <c r="S212" s="150"/>
      <c r="T212" s="150"/>
      <c r="U212" s="150"/>
      <c r="V212" s="150"/>
      <c r="W212" s="150"/>
      <c r="X212" s="150"/>
      <c r="Y212" s="150"/>
      <c r="Z212" s="150"/>
      <c r="AA212" s="150"/>
      <c r="AB212" s="150"/>
      <c r="AC212" s="150"/>
      <c r="AD212" s="150"/>
      <c r="AE212" s="150"/>
      <c r="AF212" s="150"/>
      <c r="AG212" s="150"/>
      <c r="AH212" s="150"/>
      <c r="AI212" s="150"/>
      <c r="AJ212" s="150"/>
      <c r="AK212" s="150"/>
      <c r="AL212" s="150"/>
    </row>
    <row r="213" spans="1:41" ht="18.600000000000001" thickBot="1" x14ac:dyDescent="0.4">
      <c r="A213" s="250"/>
      <c r="B213" s="264"/>
      <c r="C213" s="186"/>
      <c r="D213" s="179"/>
      <c r="E213" s="180"/>
      <c r="F213" s="181"/>
      <c r="G213" s="158"/>
      <c r="H213" s="159"/>
      <c r="I213" s="181"/>
      <c r="J213" s="158"/>
      <c r="K213" s="352"/>
      <c r="L213" s="212"/>
      <c r="M213" s="361"/>
      <c r="N213" s="181"/>
      <c r="O213" s="181"/>
      <c r="P213" s="213"/>
      <c r="Q213" s="181"/>
      <c r="S213" s="150"/>
      <c r="T213" s="150"/>
      <c r="U213" s="150"/>
      <c r="V213" s="150"/>
      <c r="W213" s="150"/>
      <c r="X213" s="150"/>
      <c r="Y213" s="150"/>
      <c r="Z213" s="150"/>
      <c r="AA213" s="150"/>
      <c r="AB213" s="150"/>
      <c r="AC213" s="150"/>
      <c r="AD213" s="150"/>
      <c r="AE213" s="150"/>
      <c r="AF213" s="150"/>
      <c r="AG213" s="150"/>
      <c r="AH213" s="150"/>
      <c r="AI213" s="150"/>
      <c r="AJ213" s="150"/>
      <c r="AK213" s="150"/>
      <c r="AL213" s="150"/>
    </row>
    <row r="214" spans="1:41" ht="21" x14ac:dyDescent="0.4">
      <c r="A214" s="250"/>
      <c r="B214" s="264"/>
      <c r="C214" s="266">
        <f>C207+1</f>
        <v>31</v>
      </c>
      <c r="D214" s="238" t="s">
        <v>537</v>
      </c>
      <c r="E214" s="241" t="s">
        <v>830</v>
      </c>
      <c r="F214" s="176" t="s">
        <v>74</v>
      </c>
      <c r="G214" s="160"/>
      <c r="H214" s="156"/>
      <c r="I214" s="346" t="s">
        <v>94</v>
      </c>
      <c r="J214" s="254" t="s">
        <v>95</v>
      </c>
      <c r="K214" s="350" t="s">
        <v>529</v>
      </c>
      <c r="L214" s="294"/>
      <c r="M214" s="360"/>
      <c r="N214" s="207" t="s">
        <v>538</v>
      </c>
      <c r="O214" s="207"/>
      <c r="P214" s="208"/>
      <c r="Q214" s="207"/>
      <c r="R214" s="160"/>
      <c r="S214" s="150"/>
      <c r="T214" s="150"/>
      <c r="U214" s="150"/>
      <c r="V214" s="150"/>
      <c r="W214" s="150"/>
      <c r="X214" s="150"/>
      <c r="Y214" s="150"/>
      <c r="Z214" s="150"/>
      <c r="AA214" s="150"/>
      <c r="AB214" s="150"/>
      <c r="AC214" s="150"/>
      <c r="AD214" s="150"/>
      <c r="AE214" s="150"/>
      <c r="AF214" s="150"/>
      <c r="AG214" s="150"/>
      <c r="AH214" s="150"/>
      <c r="AI214" s="150"/>
      <c r="AJ214" s="150"/>
      <c r="AK214" s="150"/>
      <c r="AL214" s="150"/>
      <c r="AM214" s="160"/>
      <c r="AN214" s="160"/>
      <c r="AO214" s="160"/>
    </row>
    <row r="215" spans="1:41" ht="35.25" customHeight="1" x14ac:dyDescent="0.4">
      <c r="A215" s="250"/>
      <c r="B215" s="264"/>
      <c r="C215" s="267"/>
      <c r="D215" s="239"/>
      <c r="E215" s="234"/>
      <c r="F215" s="176" t="s">
        <v>95</v>
      </c>
      <c r="H215" s="157"/>
      <c r="I215" s="264"/>
      <c r="J215" s="255"/>
      <c r="K215" s="351"/>
      <c r="L215" s="250"/>
      <c r="M215" s="255"/>
      <c r="N215" s="207" t="s">
        <v>152</v>
      </c>
      <c r="O215" s="207"/>
      <c r="P215" s="208"/>
      <c r="Q215" s="207"/>
      <c r="S215" s="150"/>
      <c r="T215" s="150"/>
      <c r="U215" s="150"/>
      <c r="V215" s="150"/>
      <c r="W215" s="150"/>
      <c r="X215" s="150"/>
      <c r="Y215" s="150"/>
      <c r="Z215" s="150"/>
      <c r="AA215" s="150"/>
      <c r="AB215" s="150"/>
      <c r="AC215" s="150"/>
      <c r="AD215" s="150"/>
      <c r="AE215" s="150"/>
      <c r="AF215" s="150"/>
      <c r="AG215" s="150"/>
      <c r="AH215" s="150"/>
      <c r="AI215" s="150"/>
      <c r="AJ215" s="150"/>
      <c r="AK215" s="150"/>
      <c r="AL215" s="150"/>
    </row>
    <row r="216" spans="1:41" ht="42" x14ac:dyDescent="0.4">
      <c r="A216" s="250"/>
      <c r="B216" s="264"/>
      <c r="C216" s="267"/>
      <c r="D216" s="238" t="s">
        <v>539</v>
      </c>
      <c r="E216" s="236" t="s">
        <v>767</v>
      </c>
      <c r="F216" s="176" t="s">
        <v>106</v>
      </c>
      <c r="H216" s="157"/>
      <c r="I216" s="249"/>
      <c r="J216" s="255"/>
      <c r="K216" s="255"/>
      <c r="L216" s="250"/>
      <c r="M216" s="255"/>
      <c r="N216" s="207" t="s">
        <v>540</v>
      </c>
      <c r="O216" s="207"/>
      <c r="P216" s="208"/>
      <c r="Q216" s="207"/>
      <c r="S216" s="150"/>
      <c r="T216" s="150"/>
      <c r="U216" s="150"/>
      <c r="V216" s="150"/>
      <c r="W216" s="150"/>
      <c r="X216" s="150"/>
      <c r="Y216" s="150"/>
      <c r="Z216" s="150"/>
      <c r="AA216" s="150"/>
      <c r="AB216" s="150"/>
      <c r="AC216" s="150"/>
      <c r="AD216" s="150"/>
      <c r="AE216" s="150"/>
      <c r="AF216" s="150"/>
      <c r="AG216" s="150"/>
      <c r="AH216" s="150"/>
      <c r="AI216" s="150"/>
      <c r="AJ216" s="150"/>
      <c r="AK216" s="150"/>
      <c r="AL216" s="150"/>
    </row>
    <row r="217" spans="1:41" ht="21" x14ac:dyDescent="0.4">
      <c r="A217" s="250"/>
      <c r="B217" s="264"/>
      <c r="C217" s="267"/>
      <c r="D217" s="239"/>
      <c r="E217" s="240"/>
      <c r="F217" s="177" t="s">
        <v>113</v>
      </c>
      <c r="H217" s="157"/>
      <c r="I217" s="347" t="s">
        <v>115</v>
      </c>
      <c r="J217" s="255"/>
      <c r="K217" s="255"/>
      <c r="L217" s="250"/>
      <c r="M217" s="255"/>
      <c r="N217" s="207" t="s">
        <v>541</v>
      </c>
      <c r="O217" s="207"/>
      <c r="P217" s="208"/>
      <c r="Q217" s="207"/>
      <c r="S217" s="150"/>
      <c r="T217" s="150"/>
      <c r="U217" s="150"/>
      <c r="V217" s="150"/>
      <c r="W217" s="150"/>
      <c r="X217" s="150"/>
      <c r="Y217" s="150"/>
      <c r="Z217" s="150"/>
      <c r="AA217" s="150"/>
      <c r="AB217" s="150"/>
      <c r="AC217" s="150"/>
      <c r="AD217" s="150"/>
      <c r="AE217" s="150"/>
      <c r="AF217" s="150"/>
      <c r="AG217" s="150"/>
      <c r="AH217" s="150"/>
      <c r="AI217" s="150"/>
      <c r="AJ217" s="150"/>
      <c r="AK217" s="150"/>
      <c r="AL217" s="150"/>
    </row>
    <row r="218" spans="1:41" ht="21" x14ac:dyDescent="0.4">
      <c r="A218" s="250"/>
      <c r="B218" s="264"/>
      <c r="C218" s="267"/>
      <c r="D218" s="238" t="s">
        <v>542</v>
      </c>
      <c r="E218" s="236" t="s">
        <v>768</v>
      </c>
      <c r="F218" s="177" t="s">
        <v>118</v>
      </c>
      <c r="H218" s="157"/>
      <c r="I218" s="264"/>
      <c r="J218" s="255"/>
      <c r="K218" s="255"/>
      <c r="L218" s="250"/>
      <c r="M218" s="255"/>
      <c r="N218" s="207" t="s">
        <v>168</v>
      </c>
      <c r="O218" s="207"/>
      <c r="P218" s="208"/>
      <c r="Q218" s="207"/>
      <c r="S218" s="150"/>
      <c r="T218" s="150"/>
      <c r="U218" s="150"/>
      <c r="V218" s="150"/>
      <c r="W218" s="150"/>
      <c r="X218" s="150"/>
      <c r="Y218" s="150"/>
      <c r="Z218" s="150"/>
      <c r="AA218" s="150"/>
      <c r="AB218" s="150"/>
      <c r="AC218" s="150"/>
      <c r="AD218" s="150"/>
      <c r="AE218" s="150"/>
      <c r="AF218" s="150"/>
      <c r="AG218" s="150"/>
      <c r="AH218" s="150"/>
      <c r="AI218" s="150"/>
      <c r="AJ218" s="150"/>
      <c r="AK218" s="150"/>
      <c r="AL218" s="150"/>
    </row>
    <row r="219" spans="1:41" ht="40.5" customHeight="1" x14ac:dyDescent="0.4">
      <c r="A219" s="250"/>
      <c r="B219" s="264"/>
      <c r="C219" s="253"/>
      <c r="D219" s="239"/>
      <c r="E219" s="237"/>
      <c r="F219" s="183" t="s">
        <v>124</v>
      </c>
      <c r="H219" s="157"/>
      <c r="I219" s="249"/>
      <c r="J219" s="256"/>
      <c r="K219" s="256"/>
      <c r="L219" s="251"/>
      <c r="M219" s="256"/>
      <c r="N219" s="210" t="s">
        <v>154</v>
      </c>
      <c r="O219" s="210"/>
      <c r="P219" s="211"/>
      <c r="Q219" s="210"/>
      <c r="S219" s="150"/>
      <c r="T219" s="150"/>
      <c r="U219" s="150"/>
      <c r="V219" s="150"/>
      <c r="W219" s="150"/>
      <c r="X219" s="150"/>
      <c r="Y219" s="150"/>
      <c r="Z219" s="150"/>
      <c r="AA219" s="150"/>
      <c r="AB219" s="150"/>
      <c r="AC219" s="150"/>
      <c r="AD219" s="150"/>
      <c r="AE219" s="150"/>
      <c r="AF219" s="150"/>
      <c r="AG219" s="150"/>
      <c r="AH219" s="150"/>
      <c r="AI219" s="150"/>
      <c r="AJ219" s="150"/>
      <c r="AK219" s="150"/>
      <c r="AL219" s="150"/>
    </row>
    <row r="220" spans="1:41" ht="18.600000000000001" thickBot="1" x14ac:dyDescent="0.4">
      <c r="A220" s="250"/>
      <c r="B220" s="264"/>
      <c r="C220" s="186"/>
      <c r="D220" s="179"/>
      <c r="E220" s="180"/>
      <c r="F220" s="181"/>
      <c r="G220" s="158"/>
      <c r="H220" s="159"/>
      <c r="I220" s="181"/>
      <c r="J220" s="158"/>
      <c r="K220" s="352"/>
      <c r="L220" s="212"/>
      <c r="M220" s="361"/>
      <c r="N220" s="181"/>
      <c r="O220" s="181"/>
      <c r="P220" s="213"/>
      <c r="Q220" s="181"/>
      <c r="S220" s="150"/>
      <c r="T220" s="150"/>
      <c r="U220" s="150"/>
      <c r="V220" s="150"/>
      <c r="W220" s="150"/>
      <c r="X220" s="150"/>
      <c r="Y220" s="150"/>
      <c r="Z220" s="150"/>
      <c r="AA220" s="150"/>
      <c r="AB220" s="150"/>
      <c r="AC220" s="150"/>
      <c r="AD220" s="150"/>
      <c r="AE220" s="150"/>
      <c r="AF220" s="150"/>
      <c r="AG220" s="150"/>
      <c r="AH220" s="150"/>
      <c r="AI220" s="150"/>
      <c r="AJ220" s="150"/>
      <c r="AK220" s="150"/>
      <c r="AL220" s="150"/>
    </row>
    <row r="221" spans="1:41" ht="21.6" thickBot="1" x14ac:dyDescent="0.45">
      <c r="A221" s="250"/>
      <c r="B221" s="264"/>
      <c r="C221" s="245">
        <f>C214+1</f>
        <v>32</v>
      </c>
      <c r="D221" s="248" t="s">
        <v>380</v>
      </c>
      <c r="E221" s="241" t="s">
        <v>831</v>
      </c>
      <c r="F221" s="176" t="s">
        <v>74</v>
      </c>
      <c r="H221" s="163"/>
      <c r="I221" s="346" t="s">
        <v>94</v>
      </c>
      <c r="J221" s="254" t="s">
        <v>95</v>
      </c>
      <c r="K221" s="350" t="s">
        <v>529</v>
      </c>
      <c r="L221" s="294"/>
      <c r="M221" s="360"/>
      <c r="N221" s="207" t="s">
        <v>386</v>
      </c>
      <c r="O221" s="207" t="s">
        <v>543</v>
      </c>
      <c r="P221" s="208"/>
      <c r="Q221" s="207"/>
      <c r="S221" s="150"/>
      <c r="T221" s="150"/>
      <c r="U221" s="150"/>
      <c r="V221" s="150"/>
      <c r="W221" s="150"/>
      <c r="X221" s="150"/>
      <c r="Y221" s="150"/>
      <c r="Z221" s="150"/>
      <c r="AA221" s="150"/>
      <c r="AB221" s="150"/>
      <c r="AC221" s="150"/>
      <c r="AD221" s="150"/>
      <c r="AE221" s="150"/>
      <c r="AF221" s="150"/>
      <c r="AG221" s="150"/>
      <c r="AH221" s="150"/>
      <c r="AI221" s="150"/>
      <c r="AJ221" s="150"/>
      <c r="AK221" s="150"/>
      <c r="AL221" s="150"/>
    </row>
    <row r="222" spans="1:41" ht="59.25" customHeight="1" thickBot="1" x14ac:dyDescent="0.45">
      <c r="A222" s="250"/>
      <c r="B222" s="264"/>
      <c r="C222" s="246"/>
      <c r="D222" s="249"/>
      <c r="E222" s="234"/>
      <c r="F222" s="176" t="s">
        <v>95</v>
      </c>
      <c r="H222" s="161"/>
      <c r="I222" s="264"/>
      <c r="J222" s="255"/>
      <c r="K222" s="351"/>
      <c r="L222" s="250"/>
      <c r="M222" s="255"/>
      <c r="N222" s="207" t="s">
        <v>544</v>
      </c>
      <c r="O222" s="207" t="s">
        <v>545</v>
      </c>
      <c r="P222" s="208"/>
      <c r="Q222" s="207"/>
      <c r="S222" s="150"/>
      <c r="T222" s="150"/>
      <c r="U222" s="150"/>
      <c r="V222" s="150"/>
      <c r="W222" s="150"/>
      <c r="X222" s="150"/>
      <c r="Y222" s="150"/>
      <c r="Z222" s="150"/>
      <c r="AA222" s="150"/>
      <c r="AB222" s="150"/>
      <c r="AC222" s="150"/>
      <c r="AD222" s="150"/>
      <c r="AE222" s="150"/>
      <c r="AF222" s="150"/>
      <c r="AG222" s="150"/>
      <c r="AH222" s="150"/>
      <c r="AI222" s="150"/>
      <c r="AJ222" s="150"/>
      <c r="AK222" s="150"/>
      <c r="AL222" s="150"/>
    </row>
    <row r="223" spans="1:41" ht="21.6" thickBot="1" x14ac:dyDescent="0.45">
      <c r="A223" s="250"/>
      <c r="B223" s="264"/>
      <c r="C223" s="246"/>
      <c r="D223" s="248" t="s">
        <v>385</v>
      </c>
      <c r="E223" s="236" t="s">
        <v>832</v>
      </c>
      <c r="F223" s="176" t="s">
        <v>106</v>
      </c>
      <c r="H223" s="161"/>
      <c r="I223" s="249"/>
      <c r="J223" s="255"/>
      <c r="K223" s="255"/>
      <c r="L223" s="250"/>
      <c r="M223" s="255"/>
      <c r="N223" s="207" t="s">
        <v>546</v>
      </c>
      <c r="O223" s="207" t="s">
        <v>547</v>
      </c>
      <c r="P223" s="208"/>
      <c r="Q223" s="207"/>
      <c r="S223" s="150"/>
      <c r="T223" s="150"/>
      <c r="U223" s="150"/>
      <c r="V223" s="150"/>
      <c r="W223" s="150"/>
      <c r="X223" s="150"/>
      <c r="Y223" s="150"/>
      <c r="Z223" s="150"/>
      <c r="AA223" s="150"/>
      <c r="AB223" s="150"/>
      <c r="AC223" s="150"/>
      <c r="AD223" s="150"/>
      <c r="AE223" s="150"/>
      <c r="AF223" s="150"/>
      <c r="AG223" s="150"/>
      <c r="AH223" s="150"/>
      <c r="AI223" s="150"/>
      <c r="AJ223" s="150"/>
      <c r="AK223" s="150"/>
      <c r="AL223" s="150"/>
    </row>
    <row r="224" spans="1:41" ht="44.25" customHeight="1" thickBot="1" x14ac:dyDescent="0.45">
      <c r="A224" s="250"/>
      <c r="B224" s="264"/>
      <c r="C224" s="246"/>
      <c r="D224" s="249"/>
      <c r="E224" s="240"/>
      <c r="F224" s="177" t="s">
        <v>113</v>
      </c>
      <c r="H224" s="161"/>
      <c r="I224" s="347" t="s">
        <v>115</v>
      </c>
      <c r="J224" s="255"/>
      <c r="K224" s="255"/>
      <c r="L224" s="250"/>
      <c r="M224" s="255"/>
      <c r="N224" s="207" t="s">
        <v>548</v>
      </c>
      <c r="O224" s="207" t="s">
        <v>549</v>
      </c>
      <c r="P224" s="208"/>
      <c r="Q224" s="207"/>
      <c r="S224" s="150"/>
      <c r="T224" s="150"/>
      <c r="U224" s="150"/>
      <c r="V224" s="150"/>
      <c r="W224" s="150"/>
      <c r="X224" s="150"/>
      <c r="Y224" s="150"/>
      <c r="Z224" s="150"/>
      <c r="AA224" s="150"/>
      <c r="AB224" s="150"/>
      <c r="AC224" s="150"/>
      <c r="AD224" s="150"/>
      <c r="AE224" s="150"/>
      <c r="AF224" s="150"/>
      <c r="AG224" s="150"/>
      <c r="AH224" s="150"/>
      <c r="AI224" s="150"/>
      <c r="AJ224" s="150"/>
      <c r="AK224" s="150"/>
      <c r="AL224" s="150"/>
    </row>
    <row r="225" spans="1:41" ht="21.6" thickBot="1" x14ac:dyDescent="0.45">
      <c r="A225" s="250"/>
      <c r="B225" s="264"/>
      <c r="C225" s="246"/>
      <c r="D225" s="248" t="s">
        <v>390</v>
      </c>
      <c r="E225" s="236" t="s">
        <v>833</v>
      </c>
      <c r="F225" s="177" t="s">
        <v>118</v>
      </c>
      <c r="G225" s="160"/>
      <c r="H225" s="161"/>
      <c r="I225" s="264"/>
      <c r="J225" s="255"/>
      <c r="K225" s="255"/>
      <c r="L225" s="250"/>
      <c r="M225" s="255"/>
      <c r="N225" s="207" t="s">
        <v>550</v>
      </c>
      <c r="O225" s="207" t="s">
        <v>551</v>
      </c>
      <c r="P225" s="208"/>
      <c r="Q225" s="207"/>
      <c r="R225" s="16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60"/>
      <c r="AN225" s="160"/>
      <c r="AO225" s="160"/>
    </row>
    <row r="226" spans="1:41" ht="36.75" customHeight="1" thickBot="1" x14ac:dyDescent="0.45">
      <c r="A226" s="250"/>
      <c r="B226" s="249"/>
      <c r="C226" s="247"/>
      <c r="D226" s="249"/>
      <c r="E226" s="237"/>
      <c r="F226" s="183" t="s">
        <v>124</v>
      </c>
      <c r="H226" s="161"/>
      <c r="I226" s="249"/>
      <c r="J226" s="256"/>
      <c r="K226" s="256"/>
      <c r="L226" s="251"/>
      <c r="M226" s="256"/>
      <c r="N226" s="210" t="s">
        <v>391</v>
      </c>
      <c r="O226" s="210" t="s">
        <v>552</v>
      </c>
      <c r="P226" s="211"/>
      <c r="Q226" s="210"/>
      <c r="S226" s="150"/>
      <c r="T226" s="150"/>
      <c r="U226" s="150"/>
      <c r="V226" s="150"/>
      <c r="W226" s="150"/>
      <c r="X226" s="150"/>
      <c r="Y226" s="150"/>
      <c r="Z226" s="150"/>
      <c r="AA226" s="150"/>
      <c r="AB226" s="150"/>
      <c r="AC226" s="150"/>
      <c r="AD226" s="150"/>
      <c r="AE226" s="150"/>
      <c r="AF226" s="150"/>
      <c r="AG226" s="150"/>
      <c r="AH226" s="150"/>
      <c r="AI226" s="150"/>
      <c r="AJ226" s="150"/>
      <c r="AK226" s="150"/>
      <c r="AL226" s="150"/>
    </row>
    <row r="227" spans="1:41" ht="18.600000000000001" thickBot="1" x14ac:dyDescent="0.4">
      <c r="A227" s="250"/>
      <c r="B227" s="191"/>
      <c r="C227" s="178"/>
      <c r="D227" s="179"/>
      <c r="E227" s="180"/>
      <c r="F227" s="181"/>
      <c r="G227" s="158"/>
      <c r="H227" s="159"/>
      <c r="I227" s="181"/>
      <c r="J227" s="158"/>
      <c r="K227" s="352"/>
      <c r="L227" s="212"/>
      <c r="M227" s="361"/>
      <c r="N227" s="181"/>
      <c r="O227" s="181"/>
      <c r="P227" s="213"/>
      <c r="Q227" s="181"/>
      <c r="S227" s="150"/>
      <c r="T227" s="150"/>
      <c r="U227" s="150"/>
      <c r="V227" s="150"/>
      <c r="W227" s="150"/>
      <c r="X227" s="150"/>
      <c r="Y227" s="150"/>
      <c r="Z227" s="150"/>
      <c r="AA227" s="150"/>
      <c r="AB227" s="150"/>
      <c r="AC227" s="150"/>
      <c r="AD227" s="150"/>
      <c r="AE227" s="150"/>
      <c r="AF227" s="150"/>
      <c r="AG227" s="150"/>
      <c r="AH227" s="150"/>
      <c r="AI227" s="150"/>
      <c r="AJ227" s="150"/>
      <c r="AK227" s="150"/>
      <c r="AL227" s="150"/>
    </row>
    <row r="228" spans="1:41" ht="21" x14ac:dyDescent="0.4">
      <c r="A228" s="250"/>
      <c r="B228" s="263" t="s">
        <v>427</v>
      </c>
      <c r="C228" s="266">
        <f>C221+1</f>
        <v>33</v>
      </c>
      <c r="D228" s="238" t="s">
        <v>553</v>
      </c>
      <c r="E228" s="241" t="s">
        <v>834</v>
      </c>
      <c r="F228" s="176" t="s">
        <v>74</v>
      </c>
      <c r="H228" s="156"/>
      <c r="I228" s="346" t="s">
        <v>94</v>
      </c>
      <c r="J228" s="254" t="s">
        <v>95</v>
      </c>
      <c r="K228" s="350" t="s">
        <v>554</v>
      </c>
      <c r="L228" s="294"/>
      <c r="M228" s="360"/>
      <c r="N228" s="207" t="s">
        <v>555</v>
      </c>
      <c r="O228" s="207"/>
      <c r="P228" s="208"/>
      <c r="Q228" s="207"/>
      <c r="S228" s="150"/>
      <c r="T228" s="150"/>
      <c r="U228" s="150"/>
      <c r="V228" s="150"/>
      <c r="W228" s="150"/>
      <c r="X228" s="150"/>
      <c r="Y228" s="150"/>
      <c r="Z228" s="150"/>
      <c r="AA228" s="150"/>
      <c r="AB228" s="150"/>
      <c r="AC228" s="150"/>
      <c r="AD228" s="150"/>
      <c r="AE228" s="150"/>
      <c r="AF228" s="150"/>
      <c r="AG228" s="150"/>
      <c r="AH228" s="150"/>
      <c r="AI228" s="150"/>
      <c r="AJ228" s="150"/>
      <c r="AK228" s="150"/>
      <c r="AL228" s="150"/>
    </row>
    <row r="229" spans="1:41" ht="40.5" customHeight="1" x14ac:dyDescent="0.4">
      <c r="A229" s="250"/>
      <c r="B229" s="264"/>
      <c r="C229" s="267"/>
      <c r="D229" s="239"/>
      <c r="E229" s="234"/>
      <c r="F229" s="176" t="s">
        <v>95</v>
      </c>
      <c r="H229" s="157"/>
      <c r="I229" s="264"/>
      <c r="J229" s="255"/>
      <c r="K229" s="351"/>
      <c r="L229" s="250"/>
      <c r="M229" s="255"/>
      <c r="N229" s="207" t="s">
        <v>556</v>
      </c>
      <c r="O229" s="207"/>
      <c r="P229" s="208"/>
      <c r="Q229" s="207"/>
      <c r="S229" s="150"/>
      <c r="T229" s="150"/>
      <c r="U229" s="150"/>
      <c r="V229" s="150"/>
      <c r="W229" s="150"/>
      <c r="X229" s="150"/>
      <c r="Y229" s="150"/>
      <c r="Z229" s="150"/>
      <c r="AA229" s="150"/>
      <c r="AB229" s="150"/>
      <c r="AC229" s="150"/>
      <c r="AD229" s="150"/>
      <c r="AE229" s="150"/>
      <c r="AF229" s="150"/>
      <c r="AG229" s="150"/>
      <c r="AH229" s="150"/>
      <c r="AI229" s="150"/>
      <c r="AJ229" s="150"/>
      <c r="AK229" s="150"/>
      <c r="AL229" s="150"/>
    </row>
    <row r="230" spans="1:41" ht="21" x14ac:dyDescent="0.4">
      <c r="A230" s="250"/>
      <c r="B230" s="264"/>
      <c r="C230" s="267"/>
      <c r="D230" s="238" t="s">
        <v>557</v>
      </c>
      <c r="E230" s="241" t="s">
        <v>558</v>
      </c>
      <c r="F230" s="176" t="s">
        <v>106</v>
      </c>
      <c r="H230" s="157"/>
      <c r="I230" s="249"/>
      <c r="J230" s="255"/>
      <c r="K230" s="255"/>
      <c r="L230" s="250"/>
      <c r="M230" s="255"/>
      <c r="N230" s="207" t="s">
        <v>559</v>
      </c>
      <c r="O230" s="207"/>
      <c r="P230" s="208"/>
      <c r="Q230" s="207"/>
      <c r="S230" s="150"/>
      <c r="T230" s="150"/>
      <c r="U230" s="150"/>
      <c r="V230" s="150"/>
      <c r="W230" s="150"/>
      <c r="X230" s="150"/>
      <c r="Y230" s="150"/>
      <c r="Z230" s="150"/>
      <c r="AA230" s="150"/>
      <c r="AB230" s="150"/>
      <c r="AC230" s="150"/>
      <c r="AD230" s="150"/>
      <c r="AE230" s="150"/>
      <c r="AF230" s="150"/>
      <c r="AG230" s="150"/>
      <c r="AH230" s="150"/>
      <c r="AI230" s="150"/>
      <c r="AJ230" s="150"/>
      <c r="AK230" s="150"/>
      <c r="AL230" s="150"/>
    </row>
    <row r="231" spans="1:41" ht="47.25" customHeight="1" x14ac:dyDescent="0.4">
      <c r="A231" s="250"/>
      <c r="B231" s="264"/>
      <c r="C231" s="267"/>
      <c r="D231" s="239"/>
      <c r="E231" s="234"/>
      <c r="F231" s="177" t="s">
        <v>113</v>
      </c>
      <c r="H231" s="157"/>
      <c r="I231" s="347" t="s">
        <v>115</v>
      </c>
      <c r="J231" s="255"/>
      <c r="K231" s="255"/>
      <c r="L231" s="250"/>
      <c r="M231" s="255"/>
      <c r="N231" s="207" t="s">
        <v>152</v>
      </c>
      <c r="O231" s="207"/>
      <c r="P231" s="208"/>
      <c r="Q231" s="207"/>
      <c r="S231" s="150"/>
      <c r="T231" s="150"/>
      <c r="U231" s="150"/>
      <c r="V231" s="150"/>
      <c r="W231" s="150"/>
      <c r="X231" s="150"/>
      <c r="Y231" s="150"/>
      <c r="Z231" s="150"/>
      <c r="AA231" s="150"/>
      <c r="AB231" s="150"/>
      <c r="AC231" s="150"/>
      <c r="AD231" s="150"/>
      <c r="AE231" s="150"/>
      <c r="AF231" s="150"/>
      <c r="AG231" s="150"/>
      <c r="AH231" s="150"/>
      <c r="AI231" s="150"/>
      <c r="AJ231" s="150"/>
      <c r="AK231" s="150"/>
      <c r="AL231" s="150"/>
    </row>
    <row r="232" spans="1:41" ht="21" x14ac:dyDescent="0.4">
      <c r="A232" s="250"/>
      <c r="B232" s="264"/>
      <c r="C232" s="267"/>
      <c r="D232" s="238" t="s">
        <v>560</v>
      </c>
      <c r="E232" s="236" t="s">
        <v>835</v>
      </c>
      <c r="F232" s="177" t="s">
        <v>118</v>
      </c>
      <c r="H232" s="163"/>
      <c r="I232" s="264"/>
      <c r="J232" s="255"/>
      <c r="K232" s="255"/>
      <c r="L232" s="250"/>
      <c r="M232" s="255"/>
      <c r="N232" s="207" t="s">
        <v>561</v>
      </c>
      <c r="O232" s="207"/>
      <c r="P232" s="208"/>
      <c r="Q232" s="207"/>
      <c r="S232" s="150"/>
      <c r="T232" s="150"/>
      <c r="U232" s="150"/>
      <c r="V232" s="150"/>
      <c r="W232" s="150"/>
      <c r="X232" s="150"/>
      <c r="Y232" s="150"/>
      <c r="Z232" s="150"/>
      <c r="AA232" s="150"/>
      <c r="AB232" s="150"/>
      <c r="AC232" s="150"/>
      <c r="AD232" s="150"/>
      <c r="AE232" s="150"/>
      <c r="AF232" s="150"/>
      <c r="AG232" s="150"/>
      <c r="AH232" s="150"/>
      <c r="AI232" s="150"/>
      <c r="AJ232" s="150"/>
      <c r="AK232" s="150"/>
      <c r="AL232" s="150"/>
    </row>
    <row r="233" spans="1:41" ht="43.5" customHeight="1" x14ac:dyDescent="0.4">
      <c r="A233" s="250"/>
      <c r="B233" s="264"/>
      <c r="C233" s="253"/>
      <c r="D233" s="239"/>
      <c r="E233" s="237"/>
      <c r="F233" s="183" t="s">
        <v>124</v>
      </c>
      <c r="H233" s="157"/>
      <c r="I233" s="249"/>
      <c r="J233" s="256"/>
      <c r="K233" s="256"/>
      <c r="L233" s="251"/>
      <c r="M233" s="256"/>
      <c r="N233" s="210" t="s">
        <v>154</v>
      </c>
      <c r="O233" s="210"/>
      <c r="P233" s="211"/>
      <c r="Q233" s="210"/>
      <c r="S233" s="150"/>
      <c r="T233" s="150"/>
      <c r="U233" s="150"/>
      <c r="V233" s="150"/>
      <c r="W233" s="150"/>
      <c r="X233" s="150"/>
      <c r="Y233" s="150"/>
      <c r="Z233" s="150"/>
      <c r="AA233" s="150"/>
      <c r="AB233" s="150"/>
      <c r="AC233" s="150"/>
      <c r="AD233" s="150"/>
      <c r="AE233" s="150"/>
      <c r="AF233" s="150"/>
      <c r="AG233" s="150"/>
      <c r="AH233" s="150"/>
      <c r="AI233" s="150"/>
      <c r="AJ233" s="150"/>
      <c r="AK233" s="150"/>
      <c r="AL233" s="150"/>
    </row>
    <row r="234" spans="1:41" ht="18.600000000000001" thickBot="1" x14ac:dyDescent="0.4">
      <c r="A234" s="250"/>
      <c r="B234" s="264"/>
      <c r="C234" s="186"/>
      <c r="D234" s="179"/>
      <c r="E234" s="180"/>
      <c r="F234" s="181"/>
      <c r="G234" s="158"/>
      <c r="H234" s="159"/>
      <c r="I234" s="181"/>
      <c r="J234" s="158"/>
      <c r="K234" s="352"/>
      <c r="L234" s="212"/>
      <c r="M234" s="361"/>
      <c r="N234" s="181"/>
      <c r="O234" s="181"/>
      <c r="P234" s="213"/>
      <c r="Q234" s="181"/>
      <c r="S234" s="150"/>
      <c r="T234" s="150"/>
      <c r="U234" s="150"/>
      <c r="V234" s="150"/>
      <c r="W234" s="150"/>
      <c r="X234" s="150"/>
      <c r="Y234" s="150"/>
      <c r="Z234" s="150"/>
      <c r="AA234" s="150"/>
      <c r="AB234" s="150"/>
      <c r="AC234" s="150"/>
      <c r="AD234" s="150"/>
      <c r="AE234" s="150"/>
      <c r="AF234" s="150"/>
      <c r="AG234" s="150"/>
      <c r="AH234" s="150"/>
      <c r="AI234" s="150"/>
      <c r="AJ234" s="150"/>
      <c r="AK234" s="150"/>
      <c r="AL234" s="150"/>
    </row>
    <row r="235" spans="1:41" ht="21.6" thickBot="1" x14ac:dyDescent="0.45">
      <c r="A235" s="250"/>
      <c r="B235" s="264"/>
      <c r="C235" s="245">
        <f>C228+1</f>
        <v>34</v>
      </c>
      <c r="D235" s="248" t="s">
        <v>453</v>
      </c>
      <c r="E235" s="241" t="s">
        <v>786</v>
      </c>
      <c r="F235" s="176" t="s">
        <v>74</v>
      </c>
      <c r="G235" s="160"/>
      <c r="H235" s="161"/>
      <c r="I235" s="346" t="s">
        <v>94</v>
      </c>
      <c r="J235" s="254" t="s">
        <v>95</v>
      </c>
      <c r="K235" s="350" t="s">
        <v>554</v>
      </c>
      <c r="L235" s="294"/>
      <c r="M235" s="360"/>
      <c r="N235" s="207" t="s">
        <v>152</v>
      </c>
      <c r="O235" s="207"/>
      <c r="P235" s="208"/>
      <c r="Q235" s="207"/>
      <c r="R235" s="16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60"/>
      <c r="AN235" s="160"/>
      <c r="AO235" s="160"/>
    </row>
    <row r="236" spans="1:41" ht="34.5" customHeight="1" thickBot="1" x14ac:dyDescent="0.45">
      <c r="A236" s="250"/>
      <c r="B236" s="264"/>
      <c r="C236" s="246"/>
      <c r="D236" s="249"/>
      <c r="E236" s="234"/>
      <c r="F236" s="176" t="s">
        <v>95</v>
      </c>
      <c r="H236" s="161"/>
      <c r="I236" s="264"/>
      <c r="J236" s="255"/>
      <c r="K236" s="351"/>
      <c r="L236" s="250"/>
      <c r="M236" s="255"/>
      <c r="N236" s="207" t="s">
        <v>84</v>
      </c>
      <c r="O236" s="207"/>
      <c r="P236" s="208"/>
      <c r="Q236" s="207"/>
      <c r="S236" s="150"/>
      <c r="T236" s="150"/>
      <c r="U236" s="150"/>
      <c r="V236" s="150"/>
      <c r="W236" s="150"/>
      <c r="X236" s="150"/>
      <c r="Y236" s="150"/>
      <c r="Z236" s="150"/>
      <c r="AA236" s="150"/>
      <c r="AB236" s="150"/>
      <c r="AC236" s="150"/>
      <c r="AD236" s="150"/>
      <c r="AE236" s="150"/>
      <c r="AF236" s="150"/>
      <c r="AG236" s="150"/>
      <c r="AH236" s="150"/>
      <c r="AI236" s="150"/>
      <c r="AJ236" s="150"/>
      <c r="AK236" s="150"/>
      <c r="AL236" s="150"/>
    </row>
    <row r="237" spans="1:41" ht="21.6" thickBot="1" x14ac:dyDescent="0.45">
      <c r="A237" s="250"/>
      <c r="B237" s="264"/>
      <c r="C237" s="246"/>
      <c r="D237" s="248" t="s">
        <v>457</v>
      </c>
      <c r="E237" s="236" t="s">
        <v>562</v>
      </c>
      <c r="F237" s="176" t="s">
        <v>106</v>
      </c>
      <c r="H237" s="161"/>
      <c r="I237" s="249"/>
      <c r="J237" s="255"/>
      <c r="K237" s="255"/>
      <c r="L237" s="250"/>
      <c r="M237" s="255"/>
      <c r="N237" s="207" t="s">
        <v>518</v>
      </c>
      <c r="O237" s="207"/>
      <c r="P237" s="208"/>
      <c r="Q237" s="207"/>
      <c r="S237" s="150"/>
      <c r="T237" s="150"/>
      <c r="U237" s="150"/>
      <c r="V237" s="150"/>
      <c r="W237" s="150"/>
      <c r="X237" s="150"/>
      <c r="Y237" s="150"/>
      <c r="Z237" s="150"/>
      <c r="AA237" s="150"/>
      <c r="AB237" s="150"/>
      <c r="AC237" s="150"/>
      <c r="AD237" s="150"/>
      <c r="AE237" s="150"/>
      <c r="AF237" s="150"/>
      <c r="AG237" s="150"/>
      <c r="AH237" s="150"/>
      <c r="AI237" s="150"/>
      <c r="AJ237" s="150"/>
      <c r="AK237" s="150"/>
      <c r="AL237" s="150"/>
    </row>
    <row r="238" spans="1:41" ht="35.25" customHeight="1" thickBot="1" x14ac:dyDescent="0.45">
      <c r="A238" s="250"/>
      <c r="B238" s="264"/>
      <c r="C238" s="246"/>
      <c r="D238" s="249"/>
      <c r="E238" s="240"/>
      <c r="F238" s="177" t="s">
        <v>113</v>
      </c>
      <c r="H238" s="161"/>
      <c r="I238" s="347" t="s">
        <v>115</v>
      </c>
      <c r="J238" s="255"/>
      <c r="K238" s="255"/>
      <c r="L238" s="250"/>
      <c r="M238" s="255"/>
      <c r="N238" s="207" t="s">
        <v>454</v>
      </c>
      <c r="O238" s="207"/>
      <c r="P238" s="208"/>
      <c r="Q238" s="207"/>
      <c r="S238" s="150"/>
      <c r="T238" s="150"/>
      <c r="U238" s="150"/>
      <c r="V238" s="150"/>
      <c r="W238" s="150"/>
      <c r="X238" s="150"/>
      <c r="Y238" s="150"/>
      <c r="Z238" s="150"/>
      <c r="AA238" s="150"/>
      <c r="AB238" s="150"/>
      <c r="AC238" s="150"/>
      <c r="AD238" s="150"/>
      <c r="AE238" s="150"/>
      <c r="AF238" s="150"/>
      <c r="AG238" s="150"/>
      <c r="AH238" s="150"/>
      <c r="AI238" s="150"/>
      <c r="AJ238" s="150"/>
      <c r="AK238" s="150"/>
      <c r="AL238" s="150"/>
    </row>
    <row r="239" spans="1:41" ht="21.6" thickBot="1" x14ac:dyDescent="0.45">
      <c r="A239" s="250"/>
      <c r="B239" s="264"/>
      <c r="C239" s="246"/>
      <c r="D239" s="248" t="s">
        <v>459</v>
      </c>
      <c r="E239" s="236" t="s">
        <v>836</v>
      </c>
      <c r="F239" s="177" t="s">
        <v>118</v>
      </c>
      <c r="H239" s="161"/>
      <c r="I239" s="264"/>
      <c r="J239" s="255"/>
      <c r="K239" s="255"/>
      <c r="L239" s="250"/>
      <c r="M239" s="255"/>
      <c r="N239" s="207"/>
      <c r="O239" s="207"/>
      <c r="P239" s="208"/>
      <c r="Q239" s="207"/>
      <c r="S239" s="150"/>
      <c r="T239" s="150"/>
      <c r="U239" s="150"/>
      <c r="V239" s="150"/>
      <c r="W239" s="150"/>
      <c r="X239" s="150"/>
      <c r="Y239" s="150"/>
      <c r="Z239" s="150"/>
      <c r="AA239" s="150"/>
      <c r="AB239" s="150"/>
      <c r="AC239" s="150"/>
      <c r="AD239" s="150"/>
      <c r="AE239" s="150"/>
      <c r="AF239" s="150"/>
      <c r="AG239" s="150"/>
      <c r="AH239" s="150"/>
      <c r="AI239" s="150"/>
      <c r="AJ239" s="150"/>
      <c r="AK239" s="150"/>
      <c r="AL239" s="150"/>
    </row>
    <row r="240" spans="1:41" ht="33" customHeight="1" thickBot="1" x14ac:dyDescent="0.45">
      <c r="A240" s="250"/>
      <c r="B240" s="264"/>
      <c r="C240" s="247"/>
      <c r="D240" s="249"/>
      <c r="E240" s="237"/>
      <c r="F240" s="183" t="s">
        <v>124</v>
      </c>
      <c r="H240" s="161"/>
      <c r="I240" s="249"/>
      <c r="J240" s="256"/>
      <c r="K240" s="256"/>
      <c r="L240" s="251"/>
      <c r="M240" s="256"/>
      <c r="N240" s="210"/>
      <c r="O240" s="210"/>
      <c r="P240" s="211"/>
      <c r="Q240" s="210"/>
      <c r="S240" s="150"/>
      <c r="T240" s="150"/>
      <c r="U240" s="150"/>
      <c r="V240" s="150"/>
      <c r="W240" s="150"/>
      <c r="X240" s="150"/>
      <c r="Y240" s="150"/>
      <c r="Z240" s="150"/>
      <c r="AA240" s="150"/>
      <c r="AB240" s="150"/>
      <c r="AC240" s="150"/>
      <c r="AD240" s="150"/>
      <c r="AE240" s="150"/>
      <c r="AF240" s="150"/>
      <c r="AG240" s="150"/>
      <c r="AH240" s="150"/>
      <c r="AI240" s="150"/>
      <c r="AJ240" s="150"/>
      <c r="AK240" s="150"/>
      <c r="AL240" s="150"/>
    </row>
    <row r="241" spans="1:38" ht="18.600000000000001" thickBot="1" x14ac:dyDescent="0.4">
      <c r="A241" s="250"/>
      <c r="B241" s="264"/>
      <c r="C241" s="186"/>
      <c r="D241" s="179"/>
      <c r="E241" s="180"/>
      <c r="F241" s="181"/>
      <c r="G241" s="158"/>
      <c r="H241" s="159"/>
      <c r="I241" s="181"/>
      <c r="J241" s="158"/>
      <c r="K241" s="352"/>
      <c r="L241" s="212"/>
      <c r="M241" s="361"/>
      <c r="N241" s="181"/>
      <c r="O241" s="181"/>
      <c r="P241" s="213"/>
      <c r="Q241" s="181"/>
      <c r="S241" s="150"/>
      <c r="T241" s="150"/>
      <c r="U241" s="150"/>
      <c r="V241" s="150"/>
      <c r="W241" s="150"/>
      <c r="X241" s="150"/>
      <c r="Y241" s="150"/>
      <c r="Z241" s="150"/>
      <c r="AA241" s="150"/>
      <c r="AB241" s="150"/>
      <c r="AC241" s="150"/>
      <c r="AD241" s="150"/>
      <c r="AE241" s="150"/>
      <c r="AF241" s="150"/>
      <c r="AG241" s="150"/>
      <c r="AH241" s="150"/>
      <c r="AI241" s="150"/>
      <c r="AJ241" s="150"/>
      <c r="AK241" s="150"/>
      <c r="AL241" s="150"/>
    </row>
    <row r="242" spans="1:38" ht="21" x14ac:dyDescent="0.4">
      <c r="A242" s="250"/>
      <c r="B242" s="264"/>
      <c r="C242" s="266">
        <f>C235+1</f>
        <v>35</v>
      </c>
      <c r="D242" s="238" t="s">
        <v>425</v>
      </c>
      <c r="E242" s="233" t="s">
        <v>563</v>
      </c>
      <c r="F242" s="176" t="s">
        <v>74</v>
      </c>
      <c r="H242" s="156"/>
      <c r="I242" s="346" t="s">
        <v>94</v>
      </c>
      <c r="J242" s="254" t="s">
        <v>95</v>
      </c>
      <c r="K242" s="350" t="s">
        <v>554</v>
      </c>
      <c r="L242" s="294"/>
      <c r="M242" s="360"/>
      <c r="N242" s="207" t="s">
        <v>168</v>
      </c>
      <c r="O242" s="207" t="s">
        <v>564</v>
      </c>
      <c r="P242" s="208"/>
      <c r="Q242" s="207"/>
      <c r="S242" s="150"/>
      <c r="T242" s="150"/>
      <c r="U242" s="150"/>
      <c r="V242" s="150"/>
      <c r="W242" s="150"/>
      <c r="X242" s="150"/>
      <c r="Y242" s="150"/>
      <c r="Z242" s="150"/>
      <c r="AA242" s="150"/>
      <c r="AB242" s="150"/>
      <c r="AC242" s="150"/>
      <c r="AD242" s="150"/>
      <c r="AE242" s="150"/>
      <c r="AF242" s="150"/>
      <c r="AG242" s="150"/>
      <c r="AH242" s="150"/>
      <c r="AI242" s="150"/>
      <c r="AJ242" s="150"/>
      <c r="AK242" s="150"/>
      <c r="AL242" s="150"/>
    </row>
    <row r="243" spans="1:38" ht="33" customHeight="1" x14ac:dyDescent="0.4">
      <c r="A243" s="250"/>
      <c r="B243" s="264"/>
      <c r="C243" s="267"/>
      <c r="D243" s="239"/>
      <c r="E243" s="234"/>
      <c r="F243" s="176" t="s">
        <v>95</v>
      </c>
      <c r="H243" s="157"/>
      <c r="I243" s="264"/>
      <c r="J243" s="255"/>
      <c r="K243" s="351"/>
      <c r="L243" s="250"/>
      <c r="M243" s="255"/>
      <c r="N243" s="207" t="s">
        <v>565</v>
      </c>
      <c r="O243" s="207"/>
      <c r="P243" s="208"/>
      <c r="Q243" s="207"/>
      <c r="S243" s="150"/>
      <c r="T243" s="150"/>
      <c r="U243" s="150"/>
      <c r="V243" s="150"/>
      <c r="W243" s="150"/>
      <c r="X243" s="150"/>
      <c r="Y243" s="150"/>
      <c r="Z243" s="150"/>
      <c r="AA243" s="150"/>
      <c r="AB243" s="150"/>
      <c r="AC243" s="150"/>
      <c r="AD243" s="150"/>
      <c r="AE243" s="150"/>
      <c r="AF243" s="150"/>
      <c r="AG243" s="150"/>
      <c r="AH243" s="150"/>
      <c r="AI243" s="150"/>
      <c r="AJ243" s="150"/>
      <c r="AK243" s="150"/>
      <c r="AL243" s="150"/>
    </row>
    <row r="244" spans="1:38" ht="21" x14ac:dyDescent="0.4">
      <c r="A244" s="250"/>
      <c r="B244" s="264"/>
      <c r="C244" s="267"/>
      <c r="D244" s="238" t="s">
        <v>432</v>
      </c>
      <c r="E244" s="233" t="s">
        <v>566</v>
      </c>
      <c r="F244" s="176" t="s">
        <v>106</v>
      </c>
      <c r="H244" s="157"/>
      <c r="I244" s="249"/>
      <c r="J244" s="255"/>
      <c r="K244" s="255"/>
      <c r="L244" s="250"/>
      <c r="M244" s="255"/>
      <c r="N244" s="207" t="s">
        <v>42</v>
      </c>
      <c r="O244" s="207"/>
      <c r="P244" s="208"/>
      <c r="Q244" s="207"/>
      <c r="S244" s="150"/>
      <c r="T244" s="150"/>
      <c r="U244" s="150"/>
      <c r="V244" s="150"/>
      <c r="W244" s="150"/>
      <c r="X244" s="150"/>
      <c r="Y244" s="150"/>
      <c r="Z244" s="150"/>
      <c r="AA244" s="150"/>
      <c r="AB244" s="150"/>
      <c r="AC244" s="150"/>
      <c r="AD244" s="150"/>
      <c r="AE244" s="150"/>
      <c r="AF244" s="150"/>
      <c r="AG244" s="150"/>
      <c r="AH244" s="150"/>
      <c r="AI244" s="150"/>
      <c r="AJ244" s="150"/>
      <c r="AK244" s="150"/>
      <c r="AL244" s="150"/>
    </row>
    <row r="245" spans="1:38" ht="21" x14ac:dyDescent="0.4">
      <c r="A245" s="250"/>
      <c r="B245" s="264"/>
      <c r="C245" s="267"/>
      <c r="D245" s="239"/>
      <c r="E245" s="234"/>
      <c r="F245" s="177" t="s">
        <v>113</v>
      </c>
      <c r="H245" s="157"/>
      <c r="I245" s="347" t="s">
        <v>115</v>
      </c>
      <c r="J245" s="255"/>
      <c r="K245" s="255"/>
      <c r="L245" s="250"/>
      <c r="M245" s="255"/>
      <c r="N245" s="207" t="s">
        <v>567</v>
      </c>
      <c r="O245" s="207"/>
      <c r="P245" s="208"/>
      <c r="Q245" s="207"/>
      <c r="S245" s="150"/>
      <c r="T245" s="150"/>
      <c r="U245" s="150"/>
      <c r="V245" s="150"/>
      <c r="W245" s="150"/>
      <c r="X245" s="150"/>
      <c r="Y245" s="150"/>
      <c r="Z245" s="150"/>
      <c r="AA245" s="150"/>
      <c r="AB245" s="150"/>
      <c r="AC245" s="150"/>
      <c r="AD245" s="150"/>
      <c r="AE245" s="150"/>
      <c r="AF245" s="150"/>
      <c r="AG245" s="150"/>
      <c r="AH245" s="150"/>
      <c r="AI245" s="150"/>
      <c r="AJ245" s="150"/>
      <c r="AK245" s="150"/>
      <c r="AL245" s="150"/>
    </row>
    <row r="246" spans="1:38" ht="21" x14ac:dyDescent="0.4">
      <c r="A246" s="250"/>
      <c r="B246" s="264"/>
      <c r="C246" s="267"/>
      <c r="D246" s="238" t="s">
        <v>434</v>
      </c>
      <c r="E246" s="233" t="s">
        <v>837</v>
      </c>
      <c r="F246" s="177" t="s">
        <v>118</v>
      </c>
      <c r="H246" s="157"/>
      <c r="I246" s="264"/>
      <c r="J246" s="255"/>
      <c r="K246" s="255"/>
      <c r="L246" s="250"/>
      <c r="M246" s="255"/>
      <c r="N246" s="207" t="s">
        <v>568</v>
      </c>
      <c r="O246" s="207"/>
      <c r="P246" s="208"/>
      <c r="Q246" s="207"/>
      <c r="S246" s="150"/>
      <c r="T246" s="150"/>
      <c r="U246" s="150"/>
      <c r="V246" s="150"/>
      <c r="W246" s="150"/>
      <c r="X246" s="150"/>
      <c r="Y246" s="150"/>
      <c r="Z246" s="150"/>
      <c r="AA246" s="150"/>
      <c r="AB246" s="150"/>
      <c r="AC246" s="150"/>
      <c r="AD246" s="150"/>
      <c r="AE246" s="150"/>
      <c r="AF246" s="150"/>
      <c r="AG246" s="150"/>
      <c r="AH246" s="150"/>
      <c r="AI246" s="150"/>
      <c r="AJ246" s="150"/>
      <c r="AK246" s="150"/>
      <c r="AL246" s="150"/>
    </row>
    <row r="247" spans="1:38" ht="42" x14ac:dyDescent="0.4">
      <c r="A247" s="250"/>
      <c r="B247" s="264"/>
      <c r="C247" s="253"/>
      <c r="D247" s="239"/>
      <c r="E247" s="234"/>
      <c r="F247" s="183" t="s">
        <v>124</v>
      </c>
      <c r="H247" s="157"/>
      <c r="I247" s="249"/>
      <c r="J247" s="256"/>
      <c r="K247" s="256"/>
      <c r="L247" s="251"/>
      <c r="M247" s="256"/>
      <c r="N247" s="210" t="s">
        <v>569</v>
      </c>
      <c r="O247" s="210"/>
      <c r="P247" s="211"/>
      <c r="Q247" s="210"/>
      <c r="S247" s="150"/>
      <c r="T247" s="150"/>
      <c r="U247" s="150"/>
      <c r="V247" s="150"/>
      <c r="W247" s="150"/>
      <c r="X247" s="150"/>
      <c r="Y247" s="150"/>
      <c r="Z247" s="150"/>
      <c r="AA247" s="150"/>
      <c r="AB247" s="150"/>
      <c r="AC247" s="150"/>
      <c r="AD247" s="150"/>
      <c r="AE247" s="150"/>
      <c r="AF247" s="150"/>
      <c r="AG247" s="150"/>
      <c r="AH247" s="150"/>
      <c r="AI247" s="150"/>
      <c r="AJ247" s="150"/>
      <c r="AK247" s="150"/>
      <c r="AL247" s="150"/>
    </row>
    <row r="248" spans="1:38" ht="18" x14ac:dyDescent="0.35">
      <c r="A248" s="250"/>
      <c r="B248" s="264"/>
      <c r="C248" s="186"/>
      <c r="D248" s="179"/>
      <c r="E248" s="180"/>
      <c r="F248" s="181"/>
      <c r="G248" s="158"/>
      <c r="H248" s="159"/>
      <c r="I248" s="181"/>
      <c r="J248" s="158"/>
      <c r="K248" s="352"/>
      <c r="L248" s="212"/>
      <c r="M248" s="361"/>
      <c r="N248" s="181"/>
      <c r="O248" s="181"/>
      <c r="P248" s="213"/>
      <c r="Q248" s="181"/>
      <c r="S248" s="150"/>
      <c r="T248" s="150"/>
      <c r="U248" s="150"/>
      <c r="V248" s="150"/>
      <c r="W248" s="150"/>
      <c r="X248" s="150"/>
      <c r="Y248" s="150"/>
      <c r="Z248" s="150"/>
      <c r="AA248" s="150"/>
      <c r="AB248" s="150"/>
      <c r="AC248" s="150"/>
      <c r="AD248" s="150"/>
      <c r="AE248" s="150"/>
      <c r="AF248" s="150"/>
      <c r="AG248" s="150"/>
      <c r="AH248" s="150"/>
      <c r="AI248" s="150"/>
      <c r="AJ248" s="150"/>
      <c r="AK248" s="150"/>
      <c r="AL248" s="150"/>
    </row>
    <row r="249" spans="1:38" ht="21" x14ac:dyDescent="0.4">
      <c r="A249" s="250"/>
      <c r="B249" s="264"/>
      <c r="C249" s="266">
        <f>C242+1</f>
        <v>36</v>
      </c>
      <c r="D249" s="238" t="s">
        <v>473</v>
      </c>
      <c r="E249" s="233" t="s">
        <v>570</v>
      </c>
      <c r="F249" s="176" t="s">
        <v>74</v>
      </c>
      <c r="H249" s="156"/>
      <c r="I249" s="346" t="s">
        <v>94</v>
      </c>
      <c r="J249" s="254" t="s">
        <v>95</v>
      </c>
      <c r="K249" s="350" t="s">
        <v>554</v>
      </c>
      <c r="L249" s="294"/>
      <c r="M249" s="360"/>
      <c r="N249" s="207" t="s">
        <v>571</v>
      </c>
      <c r="O249" s="207"/>
      <c r="P249" s="208"/>
      <c r="Q249" s="207"/>
      <c r="S249" s="150"/>
      <c r="T249" s="150"/>
      <c r="U249" s="150"/>
      <c r="V249" s="150"/>
      <c r="W249" s="150"/>
      <c r="X249" s="150"/>
      <c r="Y249" s="150"/>
      <c r="Z249" s="150"/>
      <c r="AA249" s="150"/>
      <c r="AB249" s="150"/>
      <c r="AC249" s="150"/>
      <c r="AD249" s="150"/>
      <c r="AE249" s="150"/>
      <c r="AF249" s="150"/>
      <c r="AG249" s="150"/>
      <c r="AH249" s="150"/>
      <c r="AI249" s="150"/>
      <c r="AJ249" s="150"/>
      <c r="AK249" s="150"/>
      <c r="AL249" s="150"/>
    </row>
    <row r="250" spans="1:38" ht="37.5" customHeight="1" x14ac:dyDescent="0.4">
      <c r="A250" s="250"/>
      <c r="B250" s="264"/>
      <c r="C250" s="267"/>
      <c r="D250" s="239"/>
      <c r="E250" s="234"/>
      <c r="F250" s="176" t="s">
        <v>95</v>
      </c>
      <c r="H250" s="157"/>
      <c r="I250" s="264"/>
      <c r="J250" s="255"/>
      <c r="K250" s="351"/>
      <c r="L250" s="250"/>
      <c r="M250" s="255"/>
      <c r="N250" s="207" t="s">
        <v>572</v>
      </c>
      <c r="O250" s="207"/>
      <c r="P250" s="208"/>
      <c r="Q250" s="207"/>
      <c r="S250" s="150"/>
      <c r="T250" s="150"/>
      <c r="U250" s="150"/>
      <c r="V250" s="150"/>
      <c r="W250" s="150"/>
      <c r="X250" s="150"/>
      <c r="Y250" s="150"/>
      <c r="Z250" s="150"/>
      <c r="AA250" s="150"/>
      <c r="AB250" s="150"/>
      <c r="AC250" s="150"/>
      <c r="AD250" s="150"/>
      <c r="AE250" s="150"/>
      <c r="AF250" s="150"/>
      <c r="AG250" s="150"/>
      <c r="AH250" s="150"/>
      <c r="AI250" s="150"/>
      <c r="AJ250" s="150"/>
      <c r="AK250" s="150"/>
      <c r="AL250" s="150"/>
    </row>
    <row r="251" spans="1:38" ht="21" x14ac:dyDescent="0.4">
      <c r="A251" s="250"/>
      <c r="B251" s="264"/>
      <c r="C251" s="267"/>
      <c r="D251" s="238" t="s">
        <v>476</v>
      </c>
      <c r="E251" s="233" t="s">
        <v>573</v>
      </c>
      <c r="F251" s="176" t="s">
        <v>106</v>
      </c>
      <c r="H251" s="157"/>
      <c r="I251" s="249"/>
      <c r="J251" s="255"/>
      <c r="K251" s="255"/>
      <c r="L251" s="250"/>
      <c r="M251" s="255"/>
      <c r="N251" s="207" t="s">
        <v>574</v>
      </c>
      <c r="O251" s="207"/>
      <c r="P251" s="208"/>
      <c r="Q251" s="207"/>
      <c r="S251" s="150"/>
      <c r="T251" s="150"/>
      <c r="U251" s="150"/>
      <c r="V251" s="150"/>
      <c r="W251" s="150"/>
      <c r="X251" s="150"/>
      <c r="Y251" s="150"/>
      <c r="Z251" s="150"/>
      <c r="AA251" s="150"/>
      <c r="AB251" s="150"/>
      <c r="AC251" s="150"/>
      <c r="AD251" s="150"/>
      <c r="AE251" s="150"/>
      <c r="AF251" s="150"/>
      <c r="AG251" s="150"/>
      <c r="AH251" s="150"/>
      <c r="AI251" s="150"/>
      <c r="AJ251" s="150"/>
      <c r="AK251" s="150"/>
      <c r="AL251" s="150"/>
    </row>
    <row r="252" spans="1:38" ht="35.25" customHeight="1" x14ac:dyDescent="0.4">
      <c r="A252" s="250"/>
      <c r="B252" s="264"/>
      <c r="C252" s="267"/>
      <c r="D252" s="239"/>
      <c r="E252" s="234"/>
      <c r="F252" s="177" t="s">
        <v>113</v>
      </c>
      <c r="H252" s="157"/>
      <c r="I252" s="347" t="s">
        <v>115</v>
      </c>
      <c r="J252" s="255"/>
      <c r="K252" s="255"/>
      <c r="L252" s="250"/>
      <c r="M252" s="255"/>
      <c r="N252" s="207" t="s">
        <v>467</v>
      </c>
      <c r="O252" s="207"/>
      <c r="P252" s="208"/>
      <c r="Q252" s="207"/>
      <c r="S252" s="150"/>
      <c r="T252" s="150"/>
      <c r="U252" s="150"/>
      <c r="V252" s="150"/>
      <c r="W252" s="150"/>
      <c r="X252" s="150"/>
      <c r="Y252" s="150"/>
      <c r="Z252" s="150"/>
      <c r="AA252" s="150"/>
      <c r="AB252" s="150"/>
      <c r="AC252" s="150"/>
      <c r="AD252" s="150"/>
      <c r="AE252" s="150"/>
      <c r="AF252" s="150"/>
      <c r="AG252" s="150"/>
      <c r="AH252" s="150"/>
      <c r="AI252" s="150"/>
      <c r="AJ252" s="150"/>
      <c r="AK252" s="150"/>
      <c r="AL252" s="150"/>
    </row>
    <row r="253" spans="1:38" ht="21" x14ac:dyDescent="0.4">
      <c r="A253" s="250"/>
      <c r="B253" s="264"/>
      <c r="C253" s="267"/>
      <c r="D253" s="238" t="s">
        <v>480</v>
      </c>
      <c r="E253" s="233" t="s">
        <v>575</v>
      </c>
      <c r="F253" s="177" t="s">
        <v>118</v>
      </c>
      <c r="H253" s="157"/>
      <c r="I253" s="264"/>
      <c r="J253" s="255"/>
      <c r="K253" s="255"/>
      <c r="L253" s="250"/>
      <c r="M253" s="255"/>
      <c r="N253" s="207" t="s">
        <v>154</v>
      </c>
      <c r="O253" s="207"/>
      <c r="P253" s="208"/>
      <c r="Q253" s="207"/>
      <c r="S253" s="150"/>
      <c r="T253" s="150"/>
      <c r="U253" s="150"/>
      <c r="V253" s="150"/>
      <c r="W253" s="150"/>
      <c r="X253" s="150"/>
      <c r="Y253" s="150"/>
      <c r="Z253" s="150"/>
      <c r="AA253" s="150"/>
      <c r="AB253" s="150"/>
      <c r="AC253" s="150"/>
      <c r="AD253" s="150"/>
      <c r="AE253" s="150"/>
      <c r="AF253" s="150"/>
      <c r="AG253" s="150"/>
      <c r="AH253" s="150"/>
      <c r="AI253" s="150"/>
      <c r="AJ253" s="150"/>
      <c r="AK253" s="150"/>
      <c r="AL253" s="150"/>
    </row>
    <row r="254" spans="1:38" ht="33" customHeight="1" x14ac:dyDescent="0.4">
      <c r="A254" s="250"/>
      <c r="B254" s="264"/>
      <c r="C254" s="253"/>
      <c r="D254" s="239"/>
      <c r="E254" s="234"/>
      <c r="F254" s="183" t="s">
        <v>124</v>
      </c>
      <c r="H254" s="157"/>
      <c r="I254" s="249"/>
      <c r="J254" s="256"/>
      <c r="K254" s="256"/>
      <c r="L254" s="251"/>
      <c r="M254" s="256"/>
      <c r="N254" s="210" t="s">
        <v>389</v>
      </c>
      <c r="O254" s="210"/>
      <c r="P254" s="211"/>
      <c r="Q254" s="210"/>
      <c r="S254" s="150"/>
      <c r="T254" s="150"/>
      <c r="U254" s="150"/>
      <c r="V254" s="150"/>
      <c r="W254" s="150"/>
      <c r="X254" s="150"/>
      <c r="Y254" s="150"/>
      <c r="Z254" s="150"/>
      <c r="AA254" s="150"/>
      <c r="AB254" s="150"/>
      <c r="AC254" s="150"/>
      <c r="AD254" s="150"/>
      <c r="AE254" s="150"/>
      <c r="AF254" s="150"/>
      <c r="AG254" s="150"/>
      <c r="AH254" s="150"/>
      <c r="AI254" s="150"/>
      <c r="AJ254" s="150"/>
      <c r="AK254" s="150"/>
      <c r="AL254" s="150"/>
    </row>
    <row r="255" spans="1:38" ht="18.600000000000001" thickBot="1" x14ac:dyDescent="0.4">
      <c r="A255" s="250"/>
      <c r="B255" s="264"/>
      <c r="C255" s="186"/>
      <c r="D255" s="179"/>
      <c r="E255" s="180"/>
      <c r="F255" s="181"/>
      <c r="G255" s="158"/>
      <c r="H255" s="159"/>
      <c r="I255" s="181"/>
      <c r="J255" s="158"/>
      <c r="K255" s="352"/>
      <c r="L255" s="212"/>
      <c r="M255" s="361"/>
      <c r="N255" s="181"/>
      <c r="O255" s="181"/>
      <c r="P255" s="213"/>
      <c r="Q255" s="181"/>
      <c r="S255" s="150"/>
      <c r="T255" s="150"/>
      <c r="U255" s="150"/>
      <c r="V255" s="150"/>
      <c r="W255" s="150"/>
      <c r="X255" s="150"/>
      <c r="Y255" s="150"/>
      <c r="Z255" s="150"/>
      <c r="AA255" s="150"/>
      <c r="AB255" s="150"/>
      <c r="AC255" s="150"/>
      <c r="AD255" s="150"/>
      <c r="AE255" s="150"/>
      <c r="AF255" s="150"/>
      <c r="AG255" s="150"/>
      <c r="AH255" s="150"/>
      <c r="AI255" s="150"/>
      <c r="AJ255" s="150"/>
      <c r="AK255" s="150"/>
      <c r="AL255" s="150"/>
    </row>
    <row r="256" spans="1:38" ht="42.6" thickBot="1" x14ac:dyDescent="0.45">
      <c r="A256" s="250"/>
      <c r="B256" s="264"/>
      <c r="C256" s="245">
        <f>C249+1</f>
        <v>37</v>
      </c>
      <c r="D256" s="248" t="s">
        <v>483</v>
      </c>
      <c r="E256" s="233" t="s">
        <v>787</v>
      </c>
      <c r="F256" s="176" t="s">
        <v>74</v>
      </c>
      <c r="H256" s="161"/>
      <c r="I256" s="346" t="s">
        <v>94</v>
      </c>
      <c r="J256" s="254" t="s">
        <v>95</v>
      </c>
      <c r="K256" s="350" t="s">
        <v>554</v>
      </c>
      <c r="L256" s="294"/>
      <c r="M256" s="360"/>
      <c r="N256" s="207" t="s">
        <v>576</v>
      </c>
      <c r="O256" s="207"/>
      <c r="P256" s="209" t="s">
        <v>577</v>
      </c>
      <c r="Q256" s="207"/>
      <c r="S256" s="150"/>
      <c r="T256" s="150"/>
      <c r="U256" s="150"/>
      <c r="V256" s="150"/>
      <c r="W256" s="150"/>
      <c r="X256" s="150"/>
      <c r="Y256" s="150"/>
      <c r="Z256" s="150"/>
      <c r="AA256" s="150"/>
      <c r="AB256" s="150"/>
      <c r="AC256" s="150"/>
      <c r="AD256" s="150"/>
      <c r="AE256" s="150"/>
      <c r="AF256" s="150"/>
      <c r="AG256" s="150"/>
      <c r="AH256" s="150"/>
      <c r="AI256" s="150"/>
      <c r="AJ256" s="150"/>
      <c r="AK256" s="150"/>
      <c r="AL256" s="150"/>
    </row>
    <row r="257" spans="1:41" ht="21.6" thickBot="1" x14ac:dyDescent="0.45">
      <c r="A257" s="250"/>
      <c r="B257" s="264"/>
      <c r="C257" s="246"/>
      <c r="D257" s="249"/>
      <c r="E257" s="234"/>
      <c r="F257" s="176" t="s">
        <v>95</v>
      </c>
      <c r="H257" s="163"/>
      <c r="I257" s="264"/>
      <c r="J257" s="255"/>
      <c r="K257" s="351"/>
      <c r="L257" s="250"/>
      <c r="M257" s="255"/>
      <c r="N257" s="207" t="s">
        <v>484</v>
      </c>
      <c r="O257" s="207"/>
      <c r="P257" s="208"/>
      <c r="Q257" s="207"/>
      <c r="S257" s="150"/>
      <c r="T257" s="150"/>
      <c r="U257" s="150"/>
      <c r="V257" s="150"/>
      <c r="W257" s="150"/>
      <c r="X257" s="150"/>
      <c r="Y257" s="150"/>
      <c r="Z257" s="150"/>
      <c r="AA257" s="150"/>
      <c r="AB257" s="150"/>
      <c r="AC257" s="150"/>
      <c r="AD257" s="150"/>
      <c r="AE257" s="150"/>
      <c r="AF257" s="150"/>
      <c r="AG257" s="150"/>
      <c r="AH257" s="150"/>
      <c r="AI257" s="150"/>
      <c r="AJ257" s="150"/>
      <c r="AK257" s="150"/>
      <c r="AL257" s="150"/>
    </row>
    <row r="258" spans="1:41" ht="21.6" thickBot="1" x14ac:dyDescent="0.45">
      <c r="A258" s="250"/>
      <c r="B258" s="264"/>
      <c r="C258" s="246"/>
      <c r="D258" s="248" t="s">
        <v>487</v>
      </c>
      <c r="E258" s="233" t="s">
        <v>787</v>
      </c>
      <c r="F258" s="176" t="s">
        <v>106</v>
      </c>
      <c r="H258" s="161"/>
      <c r="I258" s="249"/>
      <c r="J258" s="255"/>
      <c r="K258" s="255"/>
      <c r="L258" s="250"/>
      <c r="M258" s="255"/>
      <c r="N258" s="207" t="s">
        <v>168</v>
      </c>
      <c r="O258" s="207"/>
      <c r="P258" s="208"/>
      <c r="Q258" s="207"/>
      <c r="S258" s="150"/>
      <c r="T258" s="150"/>
      <c r="U258" s="150"/>
      <c r="V258" s="150"/>
      <c r="W258" s="150"/>
      <c r="X258" s="150"/>
      <c r="Y258" s="150"/>
      <c r="Z258" s="150"/>
      <c r="AA258" s="150"/>
      <c r="AB258" s="150"/>
      <c r="AC258" s="150"/>
      <c r="AD258" s="150"/>
      <c r="AE258" s="150"/>
      <c r="AF258" s="150"/>
      <c r="AG258" s="150"/>
      <c r="AH258" s="150"/>
      <c r="AI258" s="150"/>
      <c r="AJ258" s="150"/>
      <c r="AK258" s="150"/>
      <c r="AL258" s="150"/>
    </row>
    <row r="259" spans="1:41" ht="63.75" customHeight="1" thickBot="1" x14ac:dyDescent="0.45">
      <c r="A259" s="250"/>
      <c r="B259" s="264"/>
      <c r="C259" s="246"/>
      <c r="D259" s="249"/>
      <c r="E259" s="275"/>
      <c r="F259" s="177" t="s">
        <v>113</v>
      </c>
      <c r="H259" s="163"/>
      <c r="I259" s="347" t="s">
        <v>115</v>
      </c>
      <c r="J259" s="255"/>
      <c r="K259" s="255"/>
      <c r="L259" s="250"/>
      <c r="M259" s="255"/>
      <c r="N259" s="207" t="s">
        <v>578</v>
      </c>
      <c r="O259" s="207"/>
      <c r="P259" s="208"/>
      <c r="Q259" s="207"/>
      <c r="S259" s="150"/>
      <c r="T259" s="150"/>
      <c r="U259" s="150"/>
      <c r="V259" s="150"/>
      <c r="W259" s="150"/>
      <c r="X259" s="150"/>
      <c r="Y259" s="150"/>
      <c r="Z259" s="150"/>
      <c r="AA259" s="150"/>
      <c r="AB259" s="150"/>
      <c r="AC259" s="150"/>
      <c r="AD259" s="150"/>
      <c r="AE259" s="150"/>
      <c r="AF259" s="150"/>
      <c r="AG259" s="150"/>
      <c r="AH259" s="150"/>
      <c r="AI259" s="150"/>
      <c r="AJ259" s="150"/>
      <c r="AK259" s="150"/>
      <c r="AL259" s="150"/>
    </row>
    <row r="260" spans="1:41" ht="21.6" thickBot="1" x14ac:dyDescent="0.45">
      <c r="A260" s="250"/>
      <c r="B260" s="264"/>
      <c r="C260" s="246"/>
      <c r="D260" s="248" t="s">
        <v>489</v>
      </c>
      <c r="E260" s="241" t="s">
        <v>579</v>
      </c>
      <c r="F260" s="177" t="s">
        <v>118</v>
      </c>
      <c r="H260" s="161"/>
      <c r="I260" s="264"/>
      <c r="J260" s="255"/>
      <c r="K260" s="255"/>
      <c r="L260" s="250"/>
      <c r="M260" s="255"/>
      <c r="N260" s="207"/>
      <c r="O260" s="207"/>
      <c r="P260" s="208"/>
      <c r="Q260" s="207"/>
      <c r="S260" s="150"/>
      <c r="T260" s="150"/>
      <c r="U260" s="150"/>
      <c r="V260" s="150"/>
      <c r="W260" s="150"/>
      <c r="X260" s="150"/>
      <c r="Y260" s="150"/>
      <c r="Z260" s="150"/>
      <c r="AA260" s="150"/>
      <c r="AB260" s="150"/>
      <c r="AC260" s="150"/>
      <c r="AD260" s="150"/>
      <c r="AE260" s="150"/>
      <c r="AF260" s="150"/>
      <c r="AG260" s="150"/>
      <c r="AH260" s="150"/>
      <c r="AI260" s="150"/>
      <c r="AJ260" s="150"/>
      <c r="AK260" s="150"/>
      <c r="AL260" s="150"/>
    </row>
    <row r="261" spans="1:41" ht="39" customHeight="1" thickBot="1" x14ac:dyDescent="0.45">
      <c r="A261" s="250"/>
      <c r="B261" s="249"/>
      <c r="C261" s="247"/>
      <c r="D261" s="249"/>
      <c r="E261" s="275"/>
      <c r="F261" s="183" t="s">
        <v>124</v>
      </c>
      <c r="H261" s="161"/>
      <c r="I261" s="249"/>
      <c r="J261" s="256"/>
      <c r="K261" s="256"/>
      <c r="L261" s="251"/>
      <c r="M261" s="256"/>
      <c r="N261" s="210"/>
      <c r="O261" s="210"/>
      <c r="P261" s="211"/>
      <c r="Q261" s="210"/>
      <c r="S261" s="150"/>
      <c r="T261" s="150"/>
      <c r="U261" s="150"/>
      <c r="V261" s="150"/>
      <c r="W261" s="150"/>
      <c r="X261" s="150"/>
      <c r="Y261" s="150"/>
      <c r="Z261" s="150"/>
      <c r="AA261" s="150"/>
      <c r="AB261" s="150"/>
      <c r="AC261" s="150"/>
      <c r="AD261" s="150"/>
      <c r="AE261" s="150"/>
      <c r="AF261" s="150"/>
      <c r="AG261" s="150"/>
      <c r="AH261" s="150"/>
      <c r="AI261" s="150"/>
      <c r="AJ261" s="150"/>
      <c r="AK261" s="150"/>
      <c r="AL261" s="150"/>
    </row>
    <row r="262" spans="1:41" ht="18.600000000000001" thickBot="1" x14ac:dyDescent="0.4">
      <c r="A262" s="250"/>
      <c r="B262" s="189"/>
      <c r="C262" s="178"/>
      <c r="D262" s="179"/>
      <c r="E262" s="180"/>
      <c r="F262" s="181"/>
      <c r="G262" s="158"/>
      <c r="H262" s="159"/>
      <c r="I262" s="181"/>
      <c r="J262" s="158"/>
      <c r="K262" s="352"/>
      <c r="L262" s="212"/>
      <c r="M262" s="361"/>
      <c r="N262" s="181"/>
      <c r="O262" s="181"/>
      <c r="P262" s="213"/>
      <c r="Q262" s="181"/>
      <c r="S262" s="150"/>
      <c r="T262" s="150"/>
      <c r="U262" s="150"/>
      <c r="V262" s="150"/>
      <c r="W262" s="150"/>
      <c r="X262" s="150"/>
      <c r="Y262" s="150"/>
      <c r="Z262" s="150"/>
      <c r="AA262" s="150"/>
      <c r="AB262" s="150"/>
      <c r="AC262" s="150"/>
      <c r="AD262" s="150"/>
      <c r="AE262" s="150"/>
      <c r="AF262" s="150"/>
      <c r="AG262" s="150"/>
      <c r="AH262" s="150"/>
      <c r="AI262" s="150"/>
      <c r="AJ262" s="150"/>
      <c r="AK262" s="150"/>
      <c r="AL262" s="150"/>
    </row>
    <row r="263" spans="1:41" ht="21" x14ac:dyDescent="0.4">
      <c r="A263" s="250"/>
      <c r="B263" s="265" t="s">
        <v>446</v>
      </c>
      <c r="C263" s="242">
        <f>C256+1</f>
        <v>38</v>
      </c>
      <c r="D263" s="238" t="s">
        <v>492</v>
      </c>
      <c r="E263" s="241" t="s">
        <v>580</v>
      </c>
      <c r="F263" s="176" t="s">
        <v>74</v>
      </c>
      <c r="G263" s="160"/>
      <c r="H263" s="156"/>
      <c r="I263" s="346" t="s">
        <v>94</v>
      </c>
      <c r="J263" s="254" t="s">
        <v>95</v>
      </c>
      <c r="K263" s="350" t="s">
        <v>581</v>
      </c>
      <c r="L263" s="294"/>
      <c r="M263" s="360"/>
      <c r="N263" s="207" t="s">
        <v>532</v>
      </c>
      <c r="O263" s="207"/>
      <c r="P263" s="208"/>
      <c r="Q263" s="207"/>
      <c r="R263" s="160"/>
      <c r="S263" s="150"/>
      <c r="T263" s="150"/>
      <c r="U263" s="150"/>
      <c r="V263" s="150"/>
      <c r="W263" s="150"/>
      <c r="X263" s="150"/>
      <c r="Y263" s="150"/>
      <c r="Z263" s="150"/>
      <c r="AA263" s="150"/>
      <c r="AB263" s="150"/>
      <c r="AC263" s="150"/>
      <c r="AD263" s="150"/>
      <c r="AE263" s="150"/>
      <c r="AF263" s="150"/>
      <c r="AG263" s="150"/>
      <c r="AH263" s="150"/>
      <c r="AI263" s="150"/>
      <c r="AJ263" s="150"/>
      <c r="AK263" s="150"/>
      <c r="AL263" s="150"/>
      <c r="AM263" s="160"/>
      <c r="AN263" s="160"/>
      <c r="AO263" s="160"/>
    </row>
    <row r="264" spans="1:41" ht="53.25" customHeight="1" x14ac:dyDescent="0.4">
      <c r="A264" s="250"/>
      <c r="B264" s="264"/>
      <c r="C264" s="243"/>
      <c r="D264" s="239"/>
      <c r="E264" s="234"/>
      <c r="F264" s="176" t="s">
        <v>95</v>
      </c>
      <c r="H264" s="157"/>
      <c r="I264" s="264"/>
      <c r="J264" s="255"/>
      <c r="K264" s="351"/>
      <c r="L264" s="250"/>
      <c r="M264" s="255"/>
      <c r="N264" s="207" t="s">
        <v>582</v>
      </c>
      <c r="O264" s="207"/>
      <c r="P264" s="208"/>
      <c r="Q264" s="207"/>
      <c r="S264" s="150"/>
      <c r="T264" s="150"/>
      <c r="U264" s="150"/>
      <c r="V264" s="150"/>
      <c r="W264" s="150"/>
      <c r="X264" s="150"/>
      <c r="Y264" s="150"/>
      <c r="Z264" s="150"/>
      <c r="AA264" s="150"/>
      <c r="AB264" s="150"/>
      <c r="AC264" s="150"/>
      <c r="AD264" s="150"/>
      <c r="AE264" s="150"/>
      <c r="AF264" s="150"/>
      <c r="AG264" s="150"/>
      <c r="AH264" s="150"/>
      <c r="AI264" s="150"/>
      <c r="AJ264" s="150"/>
      <c r="AK264" s="150"/>
      <c r="AL264" s="150"/>
    </row>
    <row r="265" spans="1:41" ht="21" x14ac:dyDescent="0.4">
      <c r="A265" s="250"/>
      <c r="B265" s="264"/>
      <c r="C265" s="243"/>
      <c r="D265" s="238" t="s">
        <v>495</v>
      </c>
      <c r="E265" s="233" t="s">
        <v>496</v>
      </c>
      <c r="F265" s="176" t="s">
        <v>106</v>
      </c>
      <c r="H265" s="157"/>
      <c r="I265" s="249"/>
      <c r="J265" s="255"/>
      <c r="K265" s="255"/>
      <c r="L265" s="250"/>
      <c r="M265" s="255"/>
      <c r="N265" s="207"/>
      <c r="O265" s="207"/>
      <c r="P265" s="208"/>
      <c r="Q265" s="207"/>
      <c r="S265" s="150"/>
      <c r="T265" s="150"/>
      <c r="U265" s="150"/>
      <c r="V265" s="150"/>
      <c r="W265" s="150"/>
      <c r="X265" s="150"/>
      <c r="Y265" s="150"/>
      <c r="Z265" s="150"/>
      <c r="AA265" s="150"/>
      <c r="AB265" s="150"/>
      <c r="AC265" s="150"/>
      <c r="AD265" s="150"/>
      <c r="AE265" s="150"/>
      <c r="AF265" s="150"/>
      <c r="AG265" s="150"/>
      <c r="AH265" s="150"/>
      <c r="AI265" s="150"/>
      <c r="AJ265" s="150"/>
      <c r="AK265" s="150"/>
      <c r="AL265" s="150"/>
    </row>
    <row r="266" spans="1:41" ht="21" x14ac:dyDescent="0.4">
      <c r="A266" s="250"/>
      <c r="B266" s="264"/>
      <c r="C266" s="243"/>
      <c r="D266" s="239"/>
      <c r="E266" s="234"/>
      <c r="F266" s="177" t="s">
        <v>113</v>
      </c>
      <c r="H266" s="157"/>
      <c r="I266" s="347" t="s">
        <v>115</v>
      </c>
      <c r="J266" s="255"/>
      <c r="K266" s="255"/>
      <c r="L266" s="250"/>
      <c r="M266" s="255"/>
      <c r="N266" s="207"/>
      <c r="O266" s="207"/>
      <c r="P266" s="208"/>
      <c r="Q266" s="207"/>
      <c r="S266" s="150"/>
      <c r="T266" s="150"/>
      <c r="U266" s="150"/>
      <c r="V266" s="150"/>
      <c r="W266" s="150"/>
      <c r="X266" s="150"/>
      <c r="Y266" s="150"/>
      <c r="Z266" s="150"/>
      <c r="AA266" s="150"/>
      <c r="AB266" s="150"/>
      <c r="AC266" s="150"/>
      <c r="AD266" s="150"/>
      <c r="AE266" s="150"/>
      <c r="AF266" s="150"/>
      <c r="AG266" s="150"/>
      <c r="AH266" s="150"/>
      <c r="AI266" s="150"/>
      <c r="AJ266" s="150"/>
      <c r="AK266" s="150"/>
      <c r="AL266" s="150"/>
    </row>
    <row r="267" spans="1:41" ht="21" x14ac:dyDescent="0.4">
      <c r="A267" s="250"/>
      <c r="B267" s="264"/>
      <c r="C267" s="243"/>
      <c r="D267" s="238" t="s">
        <v>498</v>
      </c>
      <c r="E267" s="233" t="s">
        <v>838</v>
      </c>
      <c r="F267" s="177" t="s">
        <v>118</v>
      </c>
      <c r="H267" s="157"/>
      <c r="I267" s="264"/>
      <c r="J267" s="255"/>
      <c r="K267" s="255"/>
      <c r="L267" s="250"/>
      <c r="M267" s="255"/>
      <c r="N267" s="207"/>
      <c r="O267" s="207"/>
      <c r="P267" s="208"/>
      <c r="Q267" s="207"/>
      <c r="S267" s="150"/>
      <c r="T267" s="150"/>
      <c r="U267" s="150"/>
      <c r="V267" s="150"/>
      <c r="W267" s="150"/>
      <c r="X267" s="150"/>
      <c r="Y267" s="150"/>
      <c r="Z267" s="150"/>
      <c r="AA267" s="150"/>
      <c r="AB267" s="150"/>
      <c r="AC267" s="150"/>
      <c r="AD267" s="150"/>
      <c r="AE267" s="150"/>
      <c r="AF267" s="150"/>
      <c r="AG267" s="150"/>
      <c r="AH267" s="150"/>
      <c r="AI267" s="150"/>
      <c r="AJ267" s="150"/>
      <c r="AK267" s="150"/>
      <c r="AL267" s="150"/>
    </row>
    <row r="268" spans="1:41" ht="36.75" customHeight="1" x14ac:dyDescent="0.4">
      <c r="A268" s="250"/>
      <c r="B268" s="264"/>
      <c r="C268" s="244"/>
      <c r="D268" s="239"/>
      <c r="E268" s="275"/>
      <c r="F268" s="183" t="s">
        <v>124</v>
      </c>
      <c r="H268" s="157"/>
      <c r="I268" s="249"/>
      <c r="J268" s="256"/>
      <c r="K268" s="256"/>
      <c r="L268" s="251"/>
      <c r="M268" s="256"/>
      <c r="N268" s="210"/>
      <c r="O268" s="210"/>
      <c r="P268" s="211"/>
      <c r="Q268" s="210"/>
      <c r="S268" s="150"/>
      <c r="T268" s="150"/>
      <c r="U268" s="150"/>
      <c r="V268" s="150"/>
      <c r="W268" s="150"/>
      <c r="X268" s="150"/>
      <c r="Y268" s="150"/>
      <c r="Z268" s="150"/>
      <c r="AA268" s="150"/>
      <c r="AB268" s="150"/>
      <c r="AC268" s="150"/>
      <c r="AD268" s="150"/>
      <c r="AE268" s="150"/>
      <c r="AF268" s="150"/>
      <c r="AG268" s="150"/>
      <c r="AH268" s="150"/>
      <c r="AI268" s="150"/>
      <c r="AJ268" s="150"/>
      <c r="AK268" s="150"/>
      <c r="AL268" s="150"/>
    </row>
    <row r="269" spans="1:41" ht="18" x14ac:dyDescent="0.35">
      <c r="A269" s="250"/>
      <c r="B269" s="264"/>
      <c r="C269" s="178"/>
      <c r="D269" s="179"/>
      <c r="E269" s="180"/>
      <c r="F269" s="181"/>
      <c r="G269" s="158"/>
      <c r="H269" s="159"/>
      <c r="I269" s="181"/>
      <c r="J269" s="158"/>
      <c r="K269" s="352"/>
      <c r="L269" s="212"/>
      <c r="M269" s="361"/>
      <c r="N269" s="181"/>
      <c r="O269" s="181"/>
      <c r="P269" s="213"/>
      <c r="Q269" s="181"/>
      <c r="S269" s="150"/>
      <c r="T269" s="150"/>
      <c r="U269" s="150"/>
      <c r="V269" s="150"/>
      <c r="W269" s="150"/>
      <c r="X269" s="150"/>
      <c r="Y269" s="150"/>
      <c r="Z269" s="150"/>
      <c r="AA269" s="150"/>
      <c r="AB269" s="150"/>
      <c r="AC269" s="150"/>
      <c r="AD269" s="150"/>
      <c r="AE269" s="150"/>
      <c r="AF269" s="150"/>
      <c r="AG269" s="150"/>
      <c r="AH269" s="150"/>
      <c r="AI269" s="150"/>
      <c r="AJ269" s="150"/>
      <c r="AK269" s="150"/>
      <c r="AL269" s="150"/>
    </row>
    <row r="270" spans="1:41" ht="21" x14ac:dyDescent="0.4">
      <c r="A270" s="250"/>
      <c r="B270" s="264"/>
      <c r="C270" s="242">
        <f>C263+1</f>
        <v>39</v>
      </c>
      <c r="D270" s="238" t="s">
        <v>509</v>
      </c>
      <c r="E270" s="233" t="s">
        <v>583</v>
      </c>
      <c r="F270" s="176" t="s">
        <v>74</v>
      </c>
      <c r="G270" s="160"/>
      <c r="H270" s="156"/>
      <c r="I270" s="346" t="s">
        <v>94</v>
      </c>
      <c r="J270" s="254" t="s">
        <v>95</v>
      </c>
      <c r="K270" s="350" t="s">
        <v>581</v>
      </c>
      <c r="L270" s="294"/>
      <c r="M270" s="360"/>
      <c r="N270" s="207" t="s">
        <v>584</v>
      </c>
      <c r="O270" s="207"/>
      <c r="P270" s="208"/>
      <c r="Q270" s="207"/>
      <c r="R270" s="160"/>
      <c r="S270" s="150"/>
      <c r="T270" s="150"/>
      <c r="U270" s="150"/>
      <c r="V270" s="150"/>
      <c r="W270" s="150"/>
      <c r="X270" s="150"/>
      <c r="Y270" s="150"/>
      <c r="Z270" s="150"/>
      <c r="AA270" s="150"/>
      <c r="AB270" s="150"/>
      <c r="AC270" s="150"/>
      <c r="AD270" s="150"/>
      <c r="AE270" s="150"/>
      <c r="AF270" s="150"/>
      <c r="AG270" s="150"/>
      <c r="AH270" s="150"/>
      <c r="AI270" s="150"/>
      <c r="AJ270" s="150"/>
      <c r="AK270" s="150"/>
      <c r="AL270" s="150"/>
      <c r="AM270" s="160"/>
      <c r="AN270" s="160"/>
      <c r="AO270" s="160"/>
    </row>
    <row r="271" spans="1:41" ht="57" customHeight="1" x14ac:dyDescent="0.4">
      <c r="A271" s="250"/>
      <c r="B271" s="264"/>
      <c r="C271" s="243"/>
      <c r="D271" s="239"/>
      <c r="E271" s="234"/>
      <c r="F271" s="176" t="s">
        <v>95</v>
      </c>
      <c r="H271" s="157"/>
      <c r="I271" s="264"/>
      <c r="J271" s="255"/>
      <c r="K271" s="351"/>
      <c r="L271" s="250"/>
      <c r="M271" s="255"/>
      <c r="N271" s="207" t="s">
        <v>585</v>
      </c>
      <c r="O271" s="207"/>
      <c r="P271" s="208"/>
      <c r="Q271" s="207"/>
      <c r="S271" s="150"/>
      <c r="T271" s="150"/>
      <c r="U271" s="150"/>
      <c r="V271" s="150"/>
      <c r="W271" s="150"/>
      <c r="X271" s="150"/>
      <c r="Y271" s="150"/>
      <c r="Z271" s="150"/>
      <c r="AA271" s="150"/>
      <c r="AB271" s="150"/>
      <c r="AC271" s="150"/>
      <c r="AD271" s="150"/>
      <c r="AE271" s="150"/>
      <c r="AF271" s="150"/>
      <c r="AG271" s="150"/>
      <c r="AH271" s="150"/>
      <c r="AI271" s="150"/>
      <c r="AJ271" s="150"/>
      <c r="AK271" s="150"/>
      <c r="AL271" s="150"/>
    </row>
    <row r="272" spans="1:41" ht="21" x14ac:dyDescent="0.4">
      <c r="A272" s="250"/>
      <c r="B272" s="264"/>
      <c r="C272" s="243"/>
      <c r="D272" s="238" t="s">
        <v>512</v>
      </c>
      <c r="E272" s="233" t="s">
        <v>586</v>
      </c>
      <c r="F272" s="176" t="s">
        <v>106</v>
      </c>
      <c r="H272" s="157"/>
      <c r="I272" s="249"/>
      <c r="J272" s="255"/>
      <c r="K272" s="255"/>
      <c r="L272" s="250"/>
      <c r="M272" s="255"/>
      <c r="N272" s="207"/>
      <c r="O272" s="207"/>
      <c r="P272" s="208"/>
      <c r="Q272" s="207"/>
      <c r="S272" s="150"/>
      <c r="T272" s="150"/>
      <c r="U272" s="150"/>
      <c r="V272" s="150"/>
      <c r="W272" s="150"/>
      <c r="X272" s="150"/>
      <c r="Y272" s="150"/>
      <c r="Z272" s="150"/>
      <c r="AA272" s="150"/>
      <c r="AB272" s="150"/>
      <c r="AC272" s="150"/>
      <c r="AD272" s="150"/>
      <c r="AE272" s="150"/>
      <c r="AF272" s="150"/>
      <c r="AG272" s="150"/>
      <c r="AH272" s="150"/>
      <c r="AI272" s="150"/>
      <c r="AJ272" s="150"/>
      <c r="AK272" s="150"/>
      <c r="AL272" s="150"/>
    </row>
    <row r="273" spans="1:41" ht="51" customHeight="1" x14ac:dyDescent="0.4">
      <c r="A273" s="250"/>
      <c r="B273" s="264"/>
      <c r="C273" s="243"/>
      <c r="D273" s="239"/>
      <c r="E273" s="234"/>
      <c r="F273" s="177" t="s">
        <v>113</v>
      </c>
      <c r="H273" s="157"/>
      <c r="I273" s="347" t="s">
        <v>115</v>
      </c>
      <c r="J273" s="255"/>
      <c r="K273" s="255"/>
      <c r="L273" s="250"/>
      <c r="M273" s="255"/>
      <c r="N273" s="207"/>
      <c r="O273" s="207"/>
      <c r="P273" s="208"/>
      <c r="Q273" s="207"/>
      <c r="S273" s="150"/>
      <c r="T273" s="150"/>
      <c r="U273" s="150"/>
      <c r="V273" s="150"/>
      <c r="W273" s="150"/>
      <c r="X273" s="150"/>
      <c r="Y273" s="150"/>
      <c r="Z273" s="150"/>
      <c r="AA273" s="150"/>
      <c r="AB273" s="150"/>
      <c r="AC273" s="150"/>
      <c r="AD273" s="150"/>
      <c r="AE273" s="150"/>
      <c r="AF273" s="150"/>
      <c r="AG273" s="150"/>
      <c r="AH273" s="150"/>
      <c r="AI273" s="150"/>
      <c r="AJ273" s="150"/>
      <c r="AK273" s="150"/>
      <c r="AL273" s="150"/>
    </row>
    <row r="274" spans="1:41" ht="21" x14ac:dyDescent="0.4">
      <c r="A274" s="250"/>
      <c r="B274" s="264"/>
      <c r="C274" s="243"/>
      <c r="D274" s="238" t="s">
        <v>516</v>
      </c>
      <c r="E274" s="233" t="s">
        <v>587</v>
      </c>
      <c r="F274" s="177" t="s">
        <v>118</v>
      </c>
      <c r="H274" s="157"/>
      <c r="I274" s="264"/>
      <c r="J274" s="255"/>
      <c r="K274" s="255"/>
      <c r="L274" s="250"/>
      <c r="M274" s="255"/>
      <c r="N274" s="207"/>
      <c r="O274" s="207"/>
      <c r="P274" s="208"/>
      <c r="Q274" s="207"/>
      <c r="S274" s="150"/>
      <c r="T274" s="150"/>
      <c r="U274" s="150"/>
      <c r="V274" s="150"/>
      <c r="W274" s="150"/>
      <c r="X274" s="150"/>
      <c r="Y274" s="150"/>
      <c r="Z274" s="150"/>
      <c r="AA274" s="150"/>
      <c r="AB274" s="150"/>
      <c r="AC274" s="150"/>
      <c r="AD274" s="150"/>
      <c r="AE274" s="150"/>
      <c r="AF274" s="150"/>
      <c r="AG274" s="150"/>
      <c r="AH274" s="150"/>
      <c r="AI274" s="150"/>
      <c r="AJ274" s="150"/>
      <c r="AK274" s="150"/>
      <c r="AL274" s="150"/>
    </row>
    <row r="275" spans="1:41" ht="32.25" customHeight="1" x14ac:dyDescent="0.4">
      <c r="A275" s="250"/>
      <c r="B275" s="264"/>
      <c r="C275" s="244"/>
      <c r="D275" s="239"/>
      <c r="E275" s="234"/>
      <c r="F275" s="183" t="s">
        <v>124</v>
      </c>
      <c r="H275" s="157"/>
      <c r="I275" s="249"/>
      <c r="J275" s="256"/>
      <c r="K275" s="256"/>
      <c r="L275" s="251"/>
      <c r="M275" s="256"/>
      <c r="N275" s="210"/>
      <c r="O275" s="210"/>
      <c r="P275" s="211"/>
      <c r="Q275" s="210"/>
      <c r="S275" s="150"/>
      <c r="T275" s="150"/>
      <c r="U275" s="150"/>
      <c r="V275" s="150"/>
      <c r="W275" s="150"/>
      <c r="X275" s="150"/>
      <c r="Y275" s="150"/>
      <c r="Z275" s="150"/>
      <c r="AA275" s="150"/>
      <c r="AB275" s="150"/>
      <c r="AC275" s="150"/>
      <c r="AD275" s="150"/>
      <c r="AE275" s="150"/>
      <c r="AF275" s="150"/>
      <c r="AG275" s="150"/>
      <c r="AH275" s="150"/>
      <c r="AI275" s="150"/>
      <c r="AJ275" s="150"/>
      <c r="AK275" s="150"/>
      <c r="AL275" s="150"/>
    </row>
    <row r="276" spans="1:41" ht="18.600000000000001" thickBot="1" x14ac:dyDescent="0.4">
      <c r="A276" s="250"/>
      <c r="B276" s="264"/>
      <c r="C276" s="178"/>
      <c r="D276" s="179"/>
      <c r="E276" s="180"/>
      <c r="F276" s="181"/>
      <c r="G276" s="158"/>
      <c r="H276" s="159"/>
      <c r="I276" s="181"/>
      <c r="J276" s="158"/>
      <c r="K276" s="352"/>
      <c r="L276" s="212"/>
      <c r="M276" s="361"/>
      <c r="N276" s="181"/>
      <c r="O276" s="181"/>
      <c r="P276" s="213"/>
      <c r="Q276" s="181"/>
      <c r="S276" s="150"/>
      <c r="T276" s="150"/>
      <c r="U276" s="150"/>
      <c r="V276" s="150"/>
      <c r="W276" s="150"/>
      <c r="X276" s="150"/>
      <c r="Y276" s="150"/>
      <c r="Z276" s="150"/>
      <c r="AA276" s="150"/>
      <c r="AB276" s="150"/>
      <c r="AC276" s="150"/>
      <c r="AD276" s="150"/>
      <c r="AE276" s="150"/>
      <c r="AF276" s="150"/>
      <c r="AG276" s="150"/>
      <c r="AH276" s="150"/>
      <c r="AI276" s="150"/>
      <c r="AJ276" s="150"/>
      <c r="AK276" s="150"/>
      <c r="AL276" s="150"/>
    </row>
    <row r="277" spans="1:41" ht="21.6" thickBot="1" x14ac:dyDescent="0.45">
      <c r="A277" s="250"/>
      <c r="B277" s="264"/>
      <c r="C277" s="245">
        <f>C270+1</f>
        <v>40</v>
      </c>
      <c r="D277" s="238" t="s">
        <v>520</v>
      </c>
      <c r="E277" s="233" t="s">
        <v>839</v>
      </c>
      <c r="F277" s="176" t="s">
        <v>74</v>
      </c>
      <c r="G277" s="160"/>
      <c r="H277" s="162"/>
      <c r="I277" s="346" t="s">
        <v>94</v>
      </c>
      <c r="J277" s="254" t="s">
        <v>95</v>
      </c>
      <c r="K277" s="350" t="s">
        <v>581</v>
      </c>
      <c r="L277" s="294"/>
      <c r="M277" s="360"/>
      <c r="N277" s="207" t="s">
        <v>588</v>
      </c>
      <c r="O277" s="207"/>
      <c r="P277" s="208"/>
      <c r="Q277" s="207"/>
      <c r="R277" s="160"/>
      <c r="S277" s="150"/>
      <c r="T277" s="150"/>
      <c r="U277" s="150"/>
      <c r="V277" s="150"/>
      <c r="W277" s="150"/>
      <c r="X277" s="150"/>
      <c r="Y277" s="150"/>
      <c r="Z277" s="150"/>
      <c r="AA277" s="150"/>
      <c r="AB277" s="150"/>
      <c r="AC277" s="150"/>
      <c r="AD277" s="150"/>
      <c r="AE277" s="150"/>
      <c r="AF277" s="150"/>
      <c r="AG277" s="150"/>
      <c r="AH277" s="150"/>
      <c r="AI277" s="150"/>
      <c r="AJ277" s="150"/>
      <c r="AK277" s="150"/>
      <c r="AL277" s="150"/>
      <c r="AM277" s="160"/>
      <c r="AN277" s="160"/>
      <c r="AO277" s="160"/>
    </row>
    <row r="278" spans="1:41" ht="54.75" customHeight="1" thickBot="1" x14ac:dyDescent="0.45">
      <c r="A278" s="250"/>
      <c r="B278" s="264"/>
      <c r="C278" s="246"/>
      <c r="D278" s="239"/>
      <c r="E278" s="234"/>
      <c r="F278" s="176" t="s">
        <v>95</v>
      </c>
      <c r="H278" s="161"/>
      <c r="I278" s="264"/>
      <c r="J278" s="255"/>
      <c r="K278" s="351"/>
      <c r="L278" s="250"/>
      <c r="M278" s="255"/>
      <c r="N278" s="207" t="s">
        <v>589</v>
      </c>
      <c r="O278" s="207"/>
      <c r="P278" s="208"/>
      <c r="Q278" s="207"/>
      <c r="S278" s="150"/>
      <c r="T278" s="150"/>
      <c r="U278" s="150"/>
      <c r="V278" s="150"/>
      <c r="W278" s="150"/>
      <c r="X278" s="150"/>
      <c r="Y278" s="150"/>
      <c r="Z278" s="150"/>
      <c r="AA278" s="150"/>
      <c r="AB278" s="150"/>
      <c r="AC278" s="150"/>
      <c r="AD278" s="150"/>
      <c r="AE278" s="150"/>
      <c r="AF278" s="150"/>
      <c r="AG278" s="150"/>
      <c r="AH278" s="150"/>
      <c r="AI278" s="150"/>
      <c r="AJ278" s="150"/>
      <c r="AK278" s="150"/>
      <c r="AL278" s="150"/>
    </row>
    <row r="279" spans="1:41" ht="21.6" thickBot="1" x14ac:dyDescent="0.45">
      <c r="A279" s="250"/>
      <c r="B279" s="264"/>
      <c r="C279" s="246"/>
      <c r="D279" s="238" t="s">
        <v>522</v>
      </c>
      <c r="E279" s="233" t="s">
        <v>590</v>
      </c>
      <c r="F279" s="176" t="s">
        <v>106</v>
      </c>
      <c r="H279" s="161"/>
      <c r="I279" s="249"/>
      <c r="J279" s="255"/>
      <c r="K279" s="255"/>
      <c r="L279" s="250"/>
      <c r="M279" s="255"/>
      <c r="N279" s="207"/>
      <c r="O279" s="207"/>
      <c r="P279" s="208"/>
      <c r="Q279" s="207"/>
      <c r="S279" s="150"/>
      <c r="T279" s="150"/>
      <c r="U279" s="150"/>
      <c r="V279" s="150"/>
      <c r="W279" s="150"/>
      <c r="X279" s="150"/>
      <c r="Y279" s="150"/>
      <c r="Z279" s="150"/>
      <c r="AA279" s="150"/>
      <c r="AB279" s="150"/>
      <c r="AC279" s="150"/>
      <c r="AD279" s="150"/>
      <c r="AE279" s="150"/>
      <c r="AF279" s="150"/>
      <c r="AG279" s="150"/>
      <c r="AH279" s="150"/>
      <c r="AI279" s="150"/>
      <c r="AJ279" s="150"/>
      <c r="AK279" s="150"/>
      <c r="AL279" s="150"/>
    </row>
    <row r="280" spans="1:41" ht="31.5" customHeight="1" thickBot="1" x14ac:dyDescent="0.45">
      <c r="A280" s="250"/>
      <c r="B280" s="264"/>
      <c r="C280" s="246"/>
      <c r="D280" s="239"/>
      <c r="E280" s="234"/>
      <c r="F280" s="177" t="s">
        <v>113</v>
      </c>
      <c r="H280" s="161"/>
      <c r="I280" s="347" t="s">
        <v>115</v>
      </c>
      <c r="J280" s="255"/>
      <c r="K280" s="255"/>
      <c r="L280" s="250"/>
      <c r="M280" s="255"/>
      <c r="N280" s="207"/>
      <c r="O280" s="207"/>
      <c r="P280" s="208"/>
      <c r="Q280" s="207"/>
      <c r="S280" s="150"/>
      <c r="T280" s="150"/>
      <c r="U280" s="150"/>
      <c r="V280" s="150"/>
      <c r="W280" s="150"/>
      <c r="X280" s="150"/>
      <c r="Y280" s="150"/>
      <c r="Z280" s="150"/>
      <c r="AA280" s="150"/>
      <c r="AB280" s="150"/>
      <c r="AC280" s="150"/>
      <c r="AD280" s="150"/>
      <c r="AE280" s="150"/>
      <c r="AF280" s="150"/>
      <c r="AG280" s="150"/>
      <c r="AH280" s="150"/>
      <c r="AI280" s="150"/>
      <c r="AJ280" s="150"/>
      <c r="AK280" s="150"/>
      <c r="AL280" s="150"/>
    </row>
    <row r="281" spans="1:41" ht="21.6" thickBot="1" x14ac:dyDescent="0.45">
      <c r="A281" s="250"/>
      <c r="B281" s="264"/>
      <c r="C281" s="246"/>
      <c r="D281" s="238" t="s">
        <v>525</v>
      </c>
      <c r="E281" s="233" t="s">
        <v>591</v>
      </c>
      <c r="F281" s="177" t="s">
        <v>118</v>
      </c>
      <c r="H281" s="161"/>
      <c r="I281" s="264"/>
      <c r="J281" s="255"/>
      <c r="K281" s="255"/>
      <c r="L281" s="250"/>
      <c r="M281" s="255"/>
      <c r="N281" s="207"/>
      <c r="O281" s="207"/>
      <c r="P281" s="208"/>
      <c r="Q281" s="207"/>
      <c r="S281" s="150"/>
      <c r="T281" s="150"/>
      <c r="U281" s="150"/>
      <c r="V281" s="150"/>
      <c r="W281" s="150"/>
      <c r="X281" s="150"/>
      <c r="Y281" s="150"/>
      <c r="Z281" s="150"/>
      <c r="AA281" s="150"/>
      <c r="AB281" s="150"/>
      <c r="AC281" s="150"/>
      <c r="AD281" s="150"/>
      <c r="AE281" s="150"/>
      <c r="AF281" s="150"/>
      <c r="AG281" s="150"/>
      <c r="AH281" s="150"/>
      <c r="AI281" s="150"/>
      <c r="AJ281" s="150"/>
      <c r="AK281" s="150"/>
      <c r="AL281" s="150"/>
    </row>
    <row r="282" spans="1:41" ht="36.75" customHeight="1" thickBot="1" x14ac:dyDescent="0.45">
      <c r="A282" s="251"/>
      <c r="B282" s="249"/>
      <c r="C282" s="247"/>
      <c r="D282" s="239"/>
      <c r="E282" s="234"/>
      <c r="F282" s="183" t="s">
        <v>124</v>
      </c>
      <c r="H282" s="161"/>
      <c r="I282" s="249"/>
      <c r="J282" s="256"/>
      <c r="K282" s="256"/>
      <c r="L282" s="251"/>
      <c r="M282" s="256"/>
      <c r="N282" s="210"/>
      <c r="O282" s="210"/>
      <c r="P282" s="211"/>
      <c r="Q282" s="210"/>
      <c r="S282" s="150"/>
      <c r="T282" s="150"/>
      <c r="U282" s="150"/>
      <c r="V282" s="150"/>
      <c r="W282" s="150"/>
      <c r="X282" s="150"/>
      <c r="Y282" s="150"/>
      <c r="Z282" s="150"/>
      <c r="AA282" s="150"/>
      <c r="AB282" s="150"/>
      <c r="AC282" s="150"/>
      <c r="AD282" s="150"/>
      <c r="AE282" s="150"/>
      <c r="AF282" s="150"/>
      <c r="AG282" s="150"/>
      <c r="AH282" s="150"/>
      <c r="AI282" s="150"/>
      <c r="AJ282" s="150"/>
      <c r="AK282" s="150"/>
      <c r="AL282" s="150"/>
    </row>
    <row r="283" spans="1:41" ht="18.600000000000001" thickBot="1" x14ac:dyDescent="0.4">
      <c r="A283" s="189"/>
      <c r="B283" s="191"/>
      <c r="C283" s="178"/>
      <c r="D283" s="179"/>
      <c r="E283" s="180"/>
      <c r="F283" s="181"/>
      <c r="G283" s="158"/>
      <c r="H283" s="159"/>
      <c r="I283" s="181"/>
      <c r="J283" s="158"/>
      <c r="K283" s="352"/>
      <c r="L283" s="212"/>
      <c r="M283" s="361"/>
      <c r="N283" s="181"/>
      <c r="O283" s="181"/>
      <c r="P283" s="213"/>
      <c r="Q283" s="181"/>
      <c r="S283" s="150"/>
      <c r="T283" s="150"/>
      <c r="U283" s="150"/>
      <c r="V283" s="150"/>
      <c r="W283" s="150"/>
      <c r="X283" s="150"/>
      <c r="Y283" s="150"/>
      <c r="Z283" s="150"/>
      <c r="AA283" s="150"/>
      <c r="AB283" s="150"/>
      <c r="AC283" s="150"/>
      <c r="AD283" s="150"/>
      <c r="AE283" s="150"/>
      <c r="AF283" s="150"/>
      <c r="AG283" s="150"/>
      <c r="AH283" s="150"/>
      <c r="AI283" s="150"/>
      <c r="AJ283" s="150"/>
      <c r="AK283" s="150"/>
      <c r="AL283" s="150"/>
    </row>
    <row r="284" spans="1:41" ht="42.6" thickBot="1" x14ac:dyDescent="0.45">
      <c r="A284" s="270" t="s">
        <v>592</v>
      </c>
      <c r="B284" s="268" t="s">
        <v>878</v>
      </c>
      <c r="C284" s="245">
        <f>C277+1</f>
        <v>41</v>
      </c>
      <c r="D284" s="238" t="s">
        <v>593</v>
      </c>
      <c r="E284" s="241" t="s">
        <v>840</v>
      </c>
      <c r="F284" s="176" t="s">
        <v>74</v>
      </c>
      <c r="G284" s="160"/>
      <c r="H284" s="162"/>
      <c r="I284" s="346" t="s">
        <v>94</v>
      </c>
      <c r="J284" s="254" t="s">
        <v>95</v>
      </c>
      <c r="K284" s="350" t="s">
        <v>594</v>
      </c>
      <c r="L284" s="294"/>
      <c r="M284" s="360"/>
      <c r="N284" s="207" t="s">
        <v>595</v>
      </c>
      <c r="O284" s="207"/>
      <c r="P284" s="209" t="s">
        <v>596</v>
      </c>
      <c r="Q284" s="207"/>
      <c r="R284" s="160"/>
      <c r="S284" s="150"/>
      <c r="T284" s="150"/>
      <c r="U284" s="150"/>
      <c r="V284" s="150"/>
      <c r="W284" s="150"/>
      <c r="X284" s="150"/>
      <c r="Y284" s="150"/>
      <c r="Z284" s="150"/>
      <c r="AA284" s="150"/>
      <c r="AB284" s="150"/>
      <c r="AC284" s="150"/>
      <c r="AD284" s="150"/>
      <c r="AE284" s="150"/>
      <c r="AF284" s="150"/>
      <c r="AG284" s="150"/>
      <c r="AH284" s="150"/>
      <c r="AI284" s="150"/>
      <c r="AJ284" s="150"/>
      <c r="AK284" s="150"/>
      <c r="AL284" s="150"/>
      <c r="AM284" s="160"/>
      <c r="AN284" s="160"/>
      <c r="AO284" s="160"/>
    </row>
    <row r="285" spans="1:41" ht="79.5" customHeight="1" thickBot="1" x14ac:dyDescent="0.45">
      <c r="A285" s="250"/>
      <c r="B285" s="264"/>
      <c r="C285" s="246"/>
      <c r="D285" s="239"/>
      <c r="E285" s="234"/>
      <c r="F285" s="176" t="s">
        <v>95</v>
      </c>
      <c r="H285" s="157"/>
      <c r="I285" s="264"/>
      <c r="J285" s="255"/>
      <c r="K285" s="356"/>
      <c r="L285" s="250"/>
      <c r="M285" s="255"/>
      <c r="N285" s="207" t="s">
        <v>597</v>
      </c>
      <c r="O285" s="207"/>
      <c r="P285" s="208"/>
      <c r="Q285" s="207"/>
      <c r="S285" s="150"/>
      <c r="T285" s="150"/>
      <c r="U285" s="150"/>
      <c r="V285" s="150"/>
      <c r="W285" s="150"/>
      <c r="X285" s="150"/>
      <c r="Y285" s="150"/>
      <c r="Z285" s="150"/>
      <c r="AA285" s="150"/>
      <c r="AB285" s="150"/>
      <c r="AC285" s="150"/>
      <c r="AD285" s="150"/>
      <c r="AE285" s="150"/>
      <c r="AF285" s="150"/>
      <c r="AG285" s="150"/>
      <c r="AH285" s="150"/>
      <c r="AI285" s="150"/>
      <c r="AJ285" s="150"/>
      <c r="AK285" s="150"/>
      <c r="AL285" s="150"/>
    </row>
    <row r="286" spans="1:41" ht="21.6" thickBot="1" x14ac:dyDescent="0.45">
      <c r="A286" s="250"/>
      <c r="B286" s="264"/>
      <c r="C286" s="246"/>
      <c r="D286" s="238" t="s">
        <v>598</v>
      </c>
      <c r="E286" s="236" t="s">
        <v>842</v>
      </c>
      <c r="F286" s="176" t="s">
        <v>106</v>
      </c>
      <c r="H286" s="162"/>
      <c r="I286" s="249"/>
      <c r="J286" s="255"/>
      <c r="K286" s="255"/>
      <c r="L286" s="250"/>
      <c r="M286" s="255"/>
      <c r="N286" s="207" t="s">
        <v>599</v>
      </c>
      <c r="O286" s="207"/>
      <c r="P286" s="208"/>
      <c r="Q286" s="207"/>
      <c r="S286" s="150"/>
      <c r="T286" s="150"/>
      <c r="U286" s="150"/>
      <c r="V286" s="150"/>
      <c r="W286" s="150"/>
      <c r="X286" s="150"/>
      <c r="Y286" s="150"/>
      <c r="Z286" s="150"/>
      <c r="AA286" s="150"/>
      <c r="AB286" s="150"/>
      <c r="AC286" s="150"/>
      <c r="AD286" s="150"/>
      <c r="AE286" s="150"/>
      <c r="AF286" s="150"/>
      <c r="AG286" s="150"/>
      <c r="AH286" s="150"/>
      <c r="AI286" s="150"/>
      <c r="AJ286" s="150"/>
      <c r="AK286" s="150"/>
      <c r="AL286" s="150"/>
    </row>
    <row r="287" spans="1:41" ht="62.25" customHeight="1" thickBot="1" x14ac:dyDescent="0.45">
      <c r="A287" s="250"/>
      <c r="B287" s="264"/>
      <c r="C287" s="246"/>
      <c r="D287" s="239"/>
      <c r="E287" s="240"/>
      <c r="F287" s="177" t="s">
        <v>113</v>
      </c>
      <c r="H287" s="157"/>
      <c r="I287" s="347" t="s">
        <v>115</v>
      </c>
      <c r="J287" s="255"/>
      <c r="K287" s="255"/>
      <c r="L287" s="250"/>
      <c r="M287" s="255"/>
      <c r="N287" s="207" t="s">
        <v>600</v>
      </c>
      <c r="O287" s="207"/>
      <c r="P287" s="208"/>
      <c r="Q287" s="207"/>
      <c r="S287" s="150"/>
      <c r="T287" s="150"/>
      <c r="U287" s="150"/>
      <c r="V287" s="150"/>
      <c r="W287" s="150"/>
      <c r="X287" s="150"/>
      <c r="Y287" s="150"/>
      <c r="Z287" s="150"/>
      <c r="AA287" s="150"/>
      <c r="AB287" s="150"/>
      <c r="AC287" s="150"/>
      <c r="AD287" s="150"/>
      <c r="AE287" s="150"/>
      <c r="AF287" s="150"/>
      <c r="AG287" s="150"/>
      <c r="AH287" s="150"/>
      <c r="AI287" s="150"/>
      <c r="AJ287" s="150"/>
      <c r="AK287" s="150"/>
      <c r="AL287" s="150"/>
    </row>
    <row r="288" spans="1:41" ht="21.6" thickBot="1" x14ac:dyDescent="0.45">
      <c r="A288" s="250"/>
      <c r="B288" s="264"/>
      <c r="C288" s="246"/>
      <c r="D288" s="238" t="s">
        <v>601</v>
      </c>
      <c r="E288" s="236" t="s">
        <v>841</v>
      </c>
      <c r="F288" s="177" t="s">
        <v>118</v>
      </c>
      <c r="H288" s="157"/>
      <c r="I288" s="264"/>
      <c r="J288" s="255"/>
      <c r="K288" s="255"/>
      <c r="L288" s="250"/>
      <c r="M288" s="255"/>
      <c r="N288" s="207" t="s">
        <v>602</v>
      </c>
      <c r="O288" s="207"/>
      <c r="P288" s="208"/>
      <c r="Q288" s="207"/>
      <c r="S288" s="150"/>
      <c r="T288" s="150"/>
      <c r="U288" s="150"/>
      <c r="V288" s="150"/>
      <c r="W288" s="150"/>
      <c r="X288" s="150"/>
      <c r="Y288" s="150"/>
      <c r="Z288" s="150"/>
      <c r="AA288" s="150"/>
      <c r="AB288" s="150"/>
      <c r="AC288" s="150"/>
      <c r="AD288" s="150"/>
      <c r="AE288" s="150"/>
      <c r="AF288" s="150"/>
      <c r="AG288" s="150"/>
      <c r="AH288" s="150"/>
      <c r="AI288" s="150"/>
      <c r="AJ288" s="150"/>
      <c r="AK288" s="150"/>
      <c r="AL288" s="150"/>
    </row>
    <row r="289" spans="1:41" ht="47.25" customHeight="1" thickBot="1" x14ac:dyDescent="0.45">
      <c r="A289" s="250"/>
      <c r="B289" s="264"/>
      <c r="C289" s="247"/>
      <c r="D289" s="239"/>
      <c r="E289" s="237"/>
      <c r="F289" s="183" t="s">
        <v>124</v>
      </c>
      <c r="H289" s="157"/>
      <c r="I289" s="249"/>
      <c r="J289" s="256"/>
      <c r="K289" s="256"/>
      <c r="L289" s="251"/>
      <c r="M289" s="256"/>
      <c r="N289" s="210" t="s">
        <v>407</v>
      </c>
      <c r="O289" s="210"/>
      <c r="P289" s="211"/>
      <c r="Q289" s="210"/>
      <c r="S289" s="150"/>
      <c r="T289" s="150"/>
      <c r="U289" s="150"/>
      <c r="V289" s="150"/>
      <c r="W289" s="150"/>
      <c r="X289" s="150"/>
      <c r="Y289" s="150"/>
      <c r="Z289" s="150"/>
      <c r="AA289" s="150"/>
      <c r="AB289" s="150"/>
      <c r="AC289" s="150"/>
      <c r="AD289" s="150"/>
      <c r="AE289" s="150"/>
      <c r="AF289" s="150"/>
      <c r="AG289" s="150"/>
      <c r="AH289" s="150"/>
      <c r="AI289" s="150"/>
      <c r="AJ289" s="150"/>
      <c r="AK289" s="150"/>
      <c r="AL289" s="150"/>
    </row>
    <row r="290" spans="1:41" ht="18.600000000000001" thickBot="1" x14ac:dyDescent="0.4">
      <c r="A290" s="250"/>
      <c r="B290" s="264"/>
      <c r="C290" s="178"/>
      <c r="D290" s="179"/>
      <c r="E290" s="180"/>
      <c r="F290" s="181"/>
      <c r="G290" s="158"/>
      <c r="H290" s="159"/>
      <c r="I290" s="181"/>
      <c r="J290" s="158"/>
      <c r="K290" s="352"/>
      <c r="L290" s="212"/>
      <c r="M290" s="361"/>
      <c r="N290" s="181"/>
      <c r="O290" s="181"/>
      <c r="P290" s="213"/>
      <c r="Q290" s="181"/>
      <c r="S290" s="150"/>
      <c r="T290" s="150"/>
      <c r="U290" s="150"/>
      <c r="V290" s="150"/>
      <c r="W290" s="150"/>
      <c r="X290" s="150"/>
      <c r="Y290" s="150"/>
      <c r="Z290" s="150"/>
      <c r="AA290" s="150"/>
      <c r="AB290" s="150"/>
      <c r="AC290" s="150"/>
      <c r="AD290" s="150"/>
      <c r="AE290" s="150"/>
      <c r="AF290" s="150"/>
      <c r="AG290" s="150"/>
      <c r="AH290" s="150"/>
      <c r="AI290" s="150"/>
      <c r="AJ290" s="150"/>
      <c r="AK290" s="150"/>
      <c r="AL290" s="150"/>
    </row>
    <row r="291" spans="1:41" ht="84.6" thickBot="1" x14ac:dyDescent="0.45">
      <c r="A291" s="250"/>
      <c r="B291" s="264"/>
      <c r="C291" s="245">
        <f>C284+1</f>
        <v>42</v>
      </c>
      <c r="D291" s="238" t="s">
        <v>603</v>
      </c>
      <c r="E291" s="236" t="s">
        <v>843</v>
      </c>
      <c r="F291" s="176" t="s">
        <v>74</v>
      </c>
      <c r="G291" s="160"/>
      <c r="H291" s="162"/>
      <c r="I291" s="346" t="s">
        <v>94</v>
      </c>
      <c r="J291" s="254" t="s">
        <v>95</v>
      </c>
      <c r="K291" s="350" t="s">
        <v>604</v>
      </c>
      <c r="L291" s="294"/>
      <c r="M291" s="360"/>
      <c r="N291" s="207" t="s">
        <v>605</v>
      </c>
      <c r="O291" s="207" t="s">
        <v>606</v>
      </c>
      <c r="P291" s="208"/>
      <c r="Q291" s="207"/>
      <c r="R291" s="160"/>
      <c r="S291" s="150"/>
      <c r="T291" s="150"/>
      <c r="U291" s="150"/>
      <c r="V291" s="150"/>
      <c r="W291" s="150"/>
      <c r="X291" s="150"/>
      <c r="Y291" s="150"/>
      <c r="Z291" s="150"/>
      <c r="AA291" s="150"/>
      <c r="AB291" s="150"/>
      <c r="AC291" s="150"/>
      <c r="AD291" s="150"/>
      <c r="AE291" s="150"/>
      <c r="AF291" s="150"/>
      <c r="AG291" s="150"/>
      <c r="AH291" s="150"/>
      <c r="AI291" s="150"/>
      <c r="AJ291" s="150"/>
      <c r="AK291" s="150"/>
      <c r="AL291" s="150"/>
      <c r="AM291" s="160"/>
      <c r="AN291" s="160"/>
      <c r="AO291" s="160"/>
    </row>
    <row r="292" spans="1:41" ht="12" customHeight="1" thickBot="1" x14ac:dyDescent="0.45">
      <c r="A292" s="250"/>
      <c r="B292" s="264"/>
      <c r="C292" s="246"/>
      <c r="D292" s="239"/>
      <c r="E292" s="237"/>
      <c r="F292" s="176" t="s">
        <v>95</v>
      </c>
      <c r="H292" s="161"/>
      <c r="I292" s="264"/>
      <c r="J292" s="255"/>
      <c r="K292" s="351"/>
      <c r="L292" s="250"/>
      <c r="M292" s="255"/>
      <c r="N292" s="207" t="s">
        <v>607</v>
      </c>
      <c r="O292" s="207"/>
      <c r="P292" s="208"/>
      <c r="Q292" s="207"/>
      <c r="S292" s="150"/>
      <c r="T292" s="150"/>
      <c r="U292" s="150"/>
      <c r="V292" s="150"/>
      <c r="W292" s="150"/>
      <c r="X292" s="150"/>
      <c r="Y292" s="150"/>
      <c r="Z292" s="150"/>
      <c r="AA292" s="150"/>
      <c r="AB292" s="150"/>
      <c r="AC292" s="150"/>
      <c r="AD292" s="150"/>
      <c r="AE292" s="150"/>
      <c r="AF292" s="150"/>
      <c r="AG292" s="150"/>
      <c r="AH292" s="150"/>
      <c r="AI292" s="150"/>
      <c r="AJ292" s="150"/>
      <c r="AK292" s="150"/>
      <c r="AL292" s="150"/>
    </row>
    <row r="293" spans="1:41" ht="21.6" thickBot="1" x14ac:dyDescent="0.45">
      <c r="A293" s="250"/>
      <c r="B293" s="264"/>
      <c r="C293" s="246"/>
      <c r="D293" s="238" t="s">
        <v>608</v>
      </c>
      <c r="E293" s="233" t="s">
        <v>609</v>
      </c>
      <c r="F293" s="176" t="s">
        <v>106</v>
      </c>
      <c r="H293" s="161"/>
      <c r="I293" s="249"/>
      <c r="J293" s="255"/>
      <c r="K293" s="255"/>
      <c r="L293" s="250"/>
      <c r="M293" s="255"/>
      <c r="N293" s="207" t="s">
        <v>610</v>
      </c>
      <c r="O293" s="207"/>
      <c r="P293" s="208"/>
      <c r="Q293" s="207"/>
      <c r="S293" s="150"/>
      <c r="T293" s="150"/>
      <c r="U293" s="150"/>
      <c r="V293" s="150"/>
      <c r="W293" s="150"/>
      <c r="X293" s="150"/>
      <c r="Y293" s="150"/>
      <c r="Z293" s="150"/>
      <c r="AA293" s="150"/>
      <c r="AB293" s="150"/>
      <c r="AC293" s="150"/>
      <c r="AD293" s="150"/>
      <c r="AE293" s="150"/>
      <c r="AF293" s="150"/>
      <c r="AG293" s="150"/>
      <c r="AH293" s="150"/>
      <c r="AI293" s="150"/>
      <c r="AJ293" s="150"/>
      <c r="AK293" s="150"/>
      <c r="AL293" s="150"/>
    </row>
    <row r="294" spans="1:41" ht="54.75" customHeight="1" thickBot="1" x14ac:dyDescent="0.45">
      <c r="A294" s="250"/>
      <c r="B294" s="264"/>
      <c r="C294" s="246"/>
      <c r="D294" s="239"/>
      <c r="E294" s="234"/>
      <c r="F294" s="177" t="s">
        <v>113</v>
      </c>
      <c r="H294" s="161"/>
      <c r="I294" s="347" t="s">
        <v>115</v>
      </c>
      <c r="J294" s="255"/>
      <c r="K294" s="255"/>
      <c r="L294" s="250"/>
      <c r="M294" s="255"/>
      <c r="N294" s="207" t="s">
        <v>611</v>
      </c>
      <c r="O294" s="207"/>
      <c r="P294" s="208"/>
      <c r="Q294" s="207"/>
      <c r="S294" s="150"/>
      <c r="T294" s="150"/>
      <c r="U294" s="150"/>
      <c r="V294" s="150"/>
      <c r="W294" s="150"/>
      <c r="X294" s="150"/>
      <c r="Y294" s="150"/>
      <c r="Z294" s="150"/>
      <c r="AA294" s="150"/>
      <c r="AB294" s="150"/>
      <c r="AC294" s="150"/>
      <c r="AD294" s="150"/>
      <c r="AE294" s="150"/>
      <c r="AF294" s="150"/>
      <c r="AG294" s="150"/>
      <c r="AH294" s="150"/>
      <c r="AI294" s="150"/>
      <c r="AJ294" s="150"/>
      <c r="AK294" s="150"/>
      <c r="AL294" s="150"/>
    </row>
    <row r="295" spans="1:41" ht="21.6" thickBot="1" x14ac:dyDescent="0.45">
      <c r="A295" s="250"/>
      <c r="B295" s="264"/>
      <c r="C295" s="246"/>
      <c r="D295" s="238" t="s">
        <v>612</v>
      </c>
      <c r="E295" s="233" t="s">
        <v>613</v>
      </c>
      <c r="F295" s="177" t="s">
        <v>118</v>
      </c>
      <c r="H295" s="161"/>
      <c r="I295" s="264"/>
      <c r="J295" s="255"/>
      <c r="K295" s="255"/>
      <c r="L295" s="250"/>
      <c r="M295" s="255"/>
      <c r="N295" s="207" t="s">
        <v>600</v>
      </c>
      <c r="O295" s="207"/>
      <c r="P295" s="208"/>
      <c r="Q295" s="207"/>
      <c r="S295" s="150"/>
      <c r="T295" s="150"/>
      <c r="U295" s="150"/>
      <c r="V295" s="150"/>
      <c r="W295" s="150"/>
      <c r="X295" s="150"/>
      <c r="Y295" s="150"/>
      <c r="Z295" s="150"/>
      <c r="AA295" s="150"/>
      <c r="AB295" s="150"/>
      <c r="AC295" s="150"/>
      <c r="AD295" s="150"/>
      <c r="AE295" s="150"/>
      <c r="AF295" s="150"/>
      <c r="AG295" s="150"/>
      <c r="AH295" s="150"/>
      <c r="AI295" s="150"/>
      <c r="AJ295" s="150"/>
      <c r="AK295" s="150"/>
      <c r="AL295" s="150"/>
    </row>
    <row r="296" spans="1:41" ht="39.75" customHeight="1" thickBot="1" x14ac:dyDescent="0.45">
      <c r="A296" s="250"/>
      <c r="B296" s="264"/>
      <c r="C296" s="247"/>
      <c r="D296" s="239"/>
      <c r="E296" s="234"/>
      <c r="F296" s="183" t="s">
        <v>124</v>
      </c>
      <c r="H296" s="161"/>
      <c r="I296" s="249"/>
      <c r="J296" s="256"/>
      <c r="K296" s="256"/>
      <c r="L296" s="251"/>
      <c r="M296" s="256"/>
      <c r="N296" s="210" t="s">
        <v>614</v>
      </c>
      <c r="O296" s="210"/>
      <c r="P296" s="211"/>
      <c r="Q296" s="210"/>
      <c r="S296" s="150"/>
      <c r="T296" s="150"/>
      <c r="U296" s="150"/>
      <c r="V296" s="150"/>
      <c r="W296" s="150"/>
      <c r="X296" s="150"/>
      <c r="Y296" s="150"/>
      <c r="Z296" s="150"/>
      <c r="AA296" s="150"/>
      <c r="AB296" s="150"/>
      <c r="AC296" s="150"/>
      <c r="AD296" s="150"/>
      <c r="AE296" s="150"/>
      <c r="AF296" s="150"/>
      <c r="AG296" s="150"/>
      <c r="AH296" s="150"/>
      <c r="AI296" s="150"/>
      <c r="AJ296" s="150"/>
      <c r="AK296" s="150"/>
      <c r="AL296" s="150"/>
    </row>
    <row r="297" spans="1:41" ht="18.600000000000001" thickBot="1" x14ac:dyDescent="0.4">
      <c r="A297" s="250"/>
      <c r="B297" s="264"/>
      <c r="C297" s="178"/>
      <c r="D297" s="179"/>
      <c r="E297" s="180"/>
      <c r="F297" s="181"/>
      <c r="G297" s="158"/>
      <c r="H297" s="159"/>
      <c r="I297" s="181"/>
      <c r="J297" s="158"/>
      <c r="K297" s="352"/>
      <c r="L297" s="212"/>
      <c r="M297" s="361"/>
      <c r="N297" s="181"/>
      <c r="O297" s="181"/>
      <c r="P297" s="213"/>
      <c r="Q297" s="181"/>
      <c r="S297" s="150"/>
      <c r="T297" s="150"/>
      <c r="U297" s="150"/>
      <c r="V297" s="150"/>
      <c r="W297" s="150"/>
      <c r="X297" s="150"/>
      <c r="Y297" s="150"/>
      <c r="Z297" s="150"/>
      <c r="AA297" s="150"/>
      <c r="AB297" s="150"/>
      <c r="AC297" s="150"/>
      <c r="AD297" s="150"/>
      <c r="AE297" s="150"/>
      <c r="AF297" s="150"/>
      <c r="AG297" s="150"/>
      <c r="AH297" s="150"/>
      <c r="AI297" s="150"/>
      <c r="AJ297" s="150"/>
      <c r="AK297" s="150"/>
      <c r="AL297" s="150"/>
    </row>
    <row r="298" spans="1:41" ht="42.6" thickBot="1" x14ac:dyDescent="0.45">
      <c r="A298" s="250"/>
      <c r="B298" s="264"/>
      <c r="C298" s="245">
        <f>C291+1</f>
        <v>43</v>
      </c>
      <c r="D298" s="238" t="s">
        <v>615</v>
      </c>
      <c r="E298" s="241" t="s">
        <v>844</v>
      </c>
      <c r="F298" s="176" t="s">
        <v>74</v>
      </c>
      <c r="G298" s="160"/>
      <c r="H298" s="161"/>
      <c r="I298" s="346" t="s">
        <v>94</v>
      </c>
      <c r="J298" s="254" t="s">
        <v>95</v>
      </c>
      <c r="K298" s="357" t="s">
        <v>616</v>
      </c>
      <c r="L298" s="294"/>
      <c r="M298" s="360"/>
      <c r="N298" s="207" t="s">
        <v>617</v>
      </c>
      <c r="O298" s="207" t="s">
        <v>618</v>
      </c>
      <c r="P298" s="208"/>
      <c r="Q298" s="207"/>
      <c r="R298" s="160"/>
      <c r="S298" s="150"/>
      <c r="T298" s="150"/>
      <c r="U298" s="150"/>
      <c r="V298" s="150"/>
      <c r="W298" s="150"/>
      <c r="X298" s="150"/>
      <c r="Y298" s="150"/>
      <c r="Z298" s="150"/>
      <c r="AA298" s="150"/>
      <c r="AB298" s="150"/>
      <c r="AC298" s="150"/>
      <c r="AD298" s="150"/>
      <c r="AE298" s="150"/>
      <c r="AF298" s="150"/>
      <c r="AG298" s="150"/>
      <c r="AH298" s="150"/>
      <c r="AI298" s="150"/>
      <c r="AJ298" s="150"/>
      <c r="AK298" s="150"/>
      <c r="AL298" s="150"/>
      <c r="AM298" s="160"/>
      <c r="AN298" s="160"/>
      <c r="AO298" s="160"/>
    </row>
    <row r="299" spans="1:41" ht="21.6" thickBot="1" x14ac:dyDescent="0.45">
      <c r="A299" s="250"/>
      <c r="B299" s="264"/>
      <c r="C299" s="246"/>
      <c r="D299" s="239"/>
      <c r="E299" s="234"/>
      <c r="F299" s="176" t="s">
        <v>95</v>
      </c>
      <c r="H299" s="161"/>
      <c r="I299" s="264"/>
      <c r="J299" s="255"/>
      <c r="K299" s="351"/>
      <c r="L299" s="250"/>
      <c r="M299" s="255"/>
      <c r="N299" s="207" t="s">
        <v>619</v>
      </c>
      <c r="O299" s="207" t="s">
        <v>620</v>
      </c>
      <c r="P299" s="208"/>
      <c r="Q299" s="207"/>
      <c r="S299" s="150"/>
      <c r="T299" s="150"/>
      <c r="U299" s="150"/>
      <c r="V299" s="150"/>
      <c r="W299" s="150"/>
      <c r="X299" s="150"/>
      <c r="Y299" s="150"/>
      <c r="Z299" s="150"/>
      <c r="AA299" s="150"/>
      <c r="AB299" s="150"/>
      <c r="AC299" s="150"/>
      <c r="AD299" s="150"/>
      <c r="AE299" s="150"/>
      <c r="AF299" s="150"/>
      <c r="AG299" s="150"/>
      <c r="AH299" s="150"/>
      <c r="AI299" s="150"/>
      <c r="AJ299" s="150"/>
      <c r="AK299" s="150"/>
      <c r="AL299" s="150"/>
    </row>
    <row r="300" spans="1:41" ht="21.6" thickBot="1" x14ac:dyDescent="0.45">
      <c r="A300" s="250"/>
      <c r="B300" s="264"/>
      <c r="C300" s="246"/>
      <c r="D300" s="238" t="s">
        <v>621</v>
      </c>
      <c r="E300" s="236" t="s">
        <v>845</v>
      </c>
      <c r="F300" s="176" t="s">
        <v>106</v>
      </c>
      <c r="H300" s="161"/>
      <c r="I300" s="249"/>
      <c r="J300" s="255"/>
      <c r="K300" s="255"/>
      <c r="L300" s="250"/>
      <c r="M300" s="255"/>
      <c r="N300" s="207" t="s">
        <v>622</v>
      </c>
      <c r="O300" s="207"/>
      <c r="P300" s="208"/>
      <c r="Q300" s="207"/>
      <c r="S300" s="150"/>
      <c r="T300" s="150"/>
      <c r="U300" s="150"/>
      <c r="V300" s="150"/>
      <c r="W300" s="150"/>
      <c r="X300" s="150"/>
      <c r="Y300" s="150"/>
      <c r="Z300" s="150"/>
      <c r="AA300" s="150"/>
      <c r="AB300" s="150"/>
      <c r="AC300" s="150"/>
      <c r="AD300" s="150"/>
      <c r="AE300" s="150"/>
      <c r="AF300" s="150"/>
      <c r="AG300" s="150"/>
      <c r="AH300" s="150"/>
      <c r="AI300" s="150"/>
      <c r="AJ300" s="150"/>
      <c r="AK300" s="150"/>
      <c r="AL300" s="150"/>
    </row>
    <row r="301" spans="1:41" ht="39" customHeight="1" thickBot="1" x14ac:dyDescent="0.45">
      <c r="A301" s="250"/>
      <c r="B301" s="264"/>
      <c r="C301" s="246"/>
      <c r="D301" s="239"/>
      <c r="E301" s="240"/>
      <c r="F301" s="177" t="s">
        <v>113</v>
      </c>
      <c r="H301" s="161"/>
      <c r="I301" s="347" t="s">
        <v>115</v>
      </c>
      <c r="J301" s="255"/>
      <c r="K301" s="255"/>
      <c r="L301" s="250"/>
      <c r="M301" s="255"/>
      <c r="N301" s="207" t="s">
        <v>623</v>
      </c>
      <c r="O301" s="207"/>
      <c r="P301" s="208"/>
      <c r="Q301" s="207"/>
      <c r="S301" s="150"/>
      <c r="T301" s="150"/>
      <c r="U301" s="150"/>
      <c r="V301" s="150"/>
      <c r="W301" s="150"/>
      <c r="X301" s="150"/>
      <c r="Y301" s="150"/>
      <c r="Z301" s="150"/>
      <c r="AA301" s="150"/>
      <c r="AB301" s="150"/>
      <c r="AC301" s="150"/>
      <c r="AD301" s="150"/>
      <c r="AE301" s="150"/>
      <c r="AF301" s="150"/>
      <c r="AG301" s="150"/>
      <c r="AH301" s="150"/>
      <c r="AI301" s="150"/>
      <c r="AJ301" s="150"/>
      <c r="AK301" s="150"/>
      <c r="AL301" s="150"/>
    </row>
    <row r="302" spans="1:41" ht="21.6" thickBot="1" x14ac:dyDescent="0.45">
      <c r="A302" s="250"/>
      <c r="B302" s="264"/>
      <c r="C302" s="246"/>
      <c r="D302" s="238" t="s">
        <v>624</v>
      </c>
      <c r="E302" s="236" t="s">
        <v>625</v>
      </c>
      <c r="F302" s="177" t="s">
        <v>118</v>
      </c>
      <c r="H302" s="162"/>
      <c r="I302" s="264"/>
      <c r="J302" s="255"/>
      <c r="K302" s="255"/>
      <c r="L302" s="250"/>
      <c r="M302" s="255"/>
      <c r="N302" s="207" t="s">
        <v>597</v>
      </c>
      <c r="O302" s="207"/>
      <c r="P302" s="208"/>
      <c r="Q302" s="207"/>
      <c r="S302" s="150"/>
      <c r="T302" s="150"/>
      <c r="U302" s="150"/>
      <c r="V302" s="150"/>
      <c r="W302" s="150"/>
      <c r="X302" s="150"/>
      <c r="Y302" s="150"/>
      <c r="Z302" s="150"/>
      <c r="AA302" s="150"/>
      <c r="AB302" s="150"/>
      <c r="AC302" s="150"/>
      <c r="AD302" s="150"/>
      <c r="AE302" s="150"/>
      <c r="AF302" s="150"/>
      <c r="AG302" s="150"/>
      <c r="AH302" s="150"/>
      <c r="AI302" s="150"/>
      <c r="AJ302" s="150"/>
      <c r="AK302" s="150"/>
      <c r="AL302" s="150"/>
    </row>
    <row r="303" spans="1:41" ht="47.25" customHeight="1" thickBot="1" x14ac:dyDescent="0.45">
      <c r="A303" s="250"/>
      <c r="B303" s="249"/>
      <c r="C303" s="247"/>
      <c r="D303" s="239"/>
      <c r="E303" s="237"/>
      <c r="F303" s="183" t="s">
        <v>124</v>
      </c>
      <c r="H303" s="161"/>
      <c r="I303" s="249"/>
      <c r="J303" s="256"/>
      <c r="K303" s="256"/>
      <c r="L303" s="251"/>
      <c r="M303" s="256"/>
      <c r="N303" s="210" t="s">
        <v>626</v>
      </c>
      <c r="O303" s="210"/>
      <c r="P303" s="211"/>
      <c r="Q303" s="210"/>
      <c r="S303" s="150"/>
      <c r="T303" s="150"/>
      <c r="U303" s="150"/>
      <c r="V303" s="150"/>
      <c r="W303" s="150"/>
      <c r="X303" s="150"/>
      <c r="Y303" s="150"/>
      <c r="Z303" s="150"/>
      <c r="AA303" s="150"/>
      <c r="AB303" s="150"/>
      <c r="AC303" s="150"/>
      <c r="AD303" s="150"/>
      <c r="AE303" s="150"/>
      <c r="AF303" s="150"/>
      <c r="AG303" s="150"/>
      <c r="AH303" s="150"/>
      <c r="AI303" s="150"/>
      <c r="AJ303" s="150"/>
      <c r="AK303" s="150"/>
      <c r="AL303" s="150"/>
    </row>
    <row r="304" spans="1:41" ht="31.8" thickBot="1" x14ac:dyDescent="0.65">
      <c r="A304" s="250"/>
      <c r="B304" s="184"/>
      <c r="C304" s="178"/>
      <c r="D304" s="179"/>
      <c r="E304" s="180"/>
      <c r="F304" s="181"/>
      <c r="G304" s="158"/>
      <c r="H304" s="159"/>
      <c r="I304" s="181"/>
      <c r="J304" s="158"/>
      <c r="K304" s="352"/>
      <c r="L304" s="212"/>
      <c r="M304" s="361"/>
      <c r="N304" s="181"/>
      <c r="O304" s="181"/>
      <c r="P304" s="213"/>
      <c r="Q304" s="181"/>
      <c r="S304" s="150"/>
      <c r="T304" s="150"/>
      <c r="U304" s="150"/>
      <c r="V304" s="150"/>
      <c r="W304" s="150"/>
      <c r="X304" s="150"/>
      <c r="Y304" s="150"/>
      <c r="Z304" s="150"/>
      <c r="AA304" s="150"/>
      <c r="AB304" s="150"/>
      <c r="AC304" s="150"/>
      <c r="AD304" s="150"/>
      <c r="AE304" s="150"/>
      <c r="AF304" s="150"/>
      <c r="AG304" s="150"/>
      <c r="AH304" s="150"/>
      <c r="AI304" s="150"/>
      <c r="AJ304" s="150"/>
      <c r="AK304" s="150"/>
      <c r="AL304" s="150"/>
    </row>
    <row r="305" spans="1:41" ht="21" x14ac:dyDescent="0.4">
      <c r="A305" s="250"/>
      <c r="B305" s="269" t="s">
        <v>472</v>
      </c>
      <c r="C305" s="242">
        <f>C298+1</f>
        <v>44</v>
      </c>
      <c r="D305" s="238" t="s">
        <v>627</v>
      </c>
      <c r="E305" s="233" t="s">
        <v>788</v>
      </c>
      <c r="F305" s="176" t="s">
        <v>74</v>
      </c>
      <c r="G305" s="160"/>
      <c r="H305" s="165"/>
      <c r="I305" s="346" t="s">
        <v>94</v>
      </c>
      <c r="J305" s="254" t="s">
        <v>95</v>
      </c>
      <c r="K305" s="350" t="s">
        <v>628</v>
      </c>
      <c r="L305" s="294"/>
      <c r="M305" s="360"/>
      <c r="N305" s="207" t="s">
        <v>629</v>
      </c>
      <c r="O305" s="207"/>
      <c r="P305" s="208"/>
      <c r="Q305" s="207"/>
      <c r="R305" s="160"/>
      <c r="S305" s="150"/>
      <c r="T305" s="150"/>
      <c r="U305" s="150"/>
      <c r="V305" s="150"/>
      <c r="W305" s="150"/>
      <c r="X305" s="150"/>
      <c r="Y305" s="150"/>
      <c r="Z305" s="150"/>
      <c r="AA305" s="150"/>
      <c r="AB305" s="150"/>
      <c r="AC305" s="150"/>
      <c r="AD305" s="150"/>
      <c r="AE305" s="150"/>
      <c r="AF305" s="150"/>
      <c r="AG305" s="150"/>
      <c r="AH305" s="150"/>
      <c r="AI305" s="150"/>
      <c r="AJ305" s="150"/>
      <c r="AK305" s="150"/>
      <c r="AL305" s="150"/>
      <c r="AM305" s="160"/>
      <c r="AN305" s="160"/>
      <c r="AO305" s="160"/>
    </row>
    <row r="306" spans="1:41" ht="21" x14ac:dyDescent="0.4">
      <c r="A306" s="250"/>
      <c r="B306" s="264"/>
      <c r="C306" s="243"/>
      <c r="D306" s="239"/>
      <c r="E306" s="234"/>
      <c r="F306" s="176" t="s">
        <v>95</v>
      </c>
      <c r="H306" s="157"/>
      <c r="I306" s="264"/>
      <c r="J306" s="255"/>
      <c r="K306" s="351"/>
      <c r="L306" s="250"/>
      <c r="M306" s="255"/>
      <c r="N306" s="207" t="s">
        <v>630</v>
      </c>
      <c r="O306" s="207"/>
      <c r="P306" s="208"/>
      <c r="Q306" s="207"/>
      <c r="S306" s="150"/>
      <c r="T306" s="150"/>
      <c r="U306" s="150"/>
      <c r="V306" s="150"/>
      <c r="W306" s="150"/>
      <c r="X306" s="150"/>
      <c r="Y306" s="150"/>
      <c r="Z306" s="150"/>
      <c r="AA306" s="150"/>
      <c r="AB306" s="150"/>
      <c r="AC306" s="150"/>
      <c r="AD306" s="150"/>
      <c r="AE306" s="150"/>
      <c r="AF306" s="150"/>
      <c r="AG306" s="150"/>
      <c r="AH306" s="150"/>
      <c r="AI306" s="150"/>
      <c r="AJ306" s="150"/>
      <c r="AK306" s="150"/>
      <c r="AL306" s="150"/>
    </row>
    <row r="307" spans="1:41" ht="21" x14ac:dyDescent="0.4">
      <c r="A307" s="250"/>
      <c r="B307" s="264"/>
      <c r="C307" s="243"/>
      <c r="D307" s="238" t="s">
        <v>631</v>
      </c>
      <c r="E307" s="233" t="s">
        <v>632</v>
      </c>
      <c r="F307" s="176" t="s">
        <v>106</v>
      </c>
      <c r="H307" s="157"/>
      <c r="I307" s="249"/>
      <c r="J307" s="255"/>
      <c r="K307" s="255"/>
      <c r="L307" s="250"/>
      <c r="M307" s="255"/>
      <c r="N307" s="207" t="s">
        <v>633</v>
      </c>
      <c r="O307" s="207"/>
      <c r="P307" s="208"/>
      <c r="Q307" s="207"/>
      <c r="S307" s="150"/>
      <c r="T307" s="150"/>
      <c r="U307" s="150"/>
      <c r="V307" s="150"/>
      <c r="W307" s="150"/>
      <c r="X307" s="150"/>
      <c r="Y307" s="150"/>
      <c r="Z307" s="150"/>
      <c r="AA307" s="150"/>
      <c r="AB307" s="150"/>
      <c r="AC307" s="150"/>
      <c r="AD307" s="150"/>
      <c r="AE307" s="150"/>
      <c r="AF307" s="150"/>
      <c r="AG307" s="150"/>
      <c r="AH307" s="150"/>
      <c r="AI307" s="150"/>
      <c r="AJ307" s="150"/>
      <c r="AK307" s="150"/>
      <c r="AL307" s="150"/>
    </row>
    <row r="308" spans="1:41" ht="27.75" customHeight="1" x14ac:dyDescent="0.4">
      <c r="A308" s="250"/>
      <c r="B308" s="264"/>
      <c r="C308" s="243"/>
      <c r="D308" s="239"/>
      <c r="E308" s="234"/>
      <c r="F308" s="177" t="s">
        <v>113</v>
      </c>
      <c r="H308" s="157"/>
      <c r="I308" s="347" t="s">
        <v>115</v>
      </c>
      <c r="J308" s="255"/>
      <c r="K308" s="255"/>
      <c r="L308" s="250"/>
      <c r="M308" s="255"/>
      <c r="N308" s="207" t="s">
        <v>634</v>
      </c>
      <c r="O308" s="207"/>
      <c r="P308" s="208"/>
      <c r="Q308" s="207"/>
      <c r="S308" s="150"/>
      <c r="T308" s="150"/>
      <c r="U308" s="150"/>
      <c r="V308" s="150"/>
      <c r="W308" s="150"/>
      <c r="X308" s="150"/>
      <c r="Y308" s="150"/>
      <c r="Z308" s="150"/>
      <c r="AA308" s="150"/>
      <c r="AB308" s="150"/>
      <c r="AC308" s="150"/>
      <c r="AD308" s="150"/>
      <c r="AE308" s="150"/>
      <c r="AF308" s="150"/>
      <c r="AG308" s="150"/>
      <c r="AH308" s="150"/>
      <c r="AI308" s="150"/>
      <c r="AJ308" s="150"/>
      <c r="AK308" s="150"/>
      <c r="AL308" s="150"/>
    </row>
    <row r="309" spans="1:41" ht="21" x14ac:dyDescent="0.4">
      <c r="A309" s="250"/>
      <c r="B309" s="264"/>
      <c r="C309" s="243"/>
      <c r="D309" s="238" t="s">
        <v>635</v>
      </c>
      <c r="E309" s="233" t="s">
        <v>636</v>
      </c>
      <c r="F309" s="177" t="s">
        <v>118</v>
      </c>
      <c r="H309" s="157"/>
      <c r="I309" s="264"/>
      <c r="J309" s="255"/>
      <c r="K309" s="255"/>
      <c r="L309" s="250"/>
      <c r="M309" s="255"/>
      <c r="N309" s="207" t="s">
        <v>637</v>
      </c>
      <c r="O309" s="207"/>
      <c r="P309" s="208"/>
      <c r="Q309" s="207"/>
      <c r="S309" s="150"/>
      <c r="T309" s="150"/>
      <c r="U309" s="150"/>
      <c r="V309" s="150"/>
      <c r="W309" s="150"/>
      <c r="X309" s="150"/>
      <c r="Y309" s="150"/>
      <c r="Z309" s="150"/>
      <c r="AA309" s="150"/>
      <c r="AB309" s="150"/>
      <c r="AC309" s="150"/>
      <c r="AD309" s="150"/>
      <c r="AE309" s="150"/>
      <c r="AF309" s="150"/>
      <c r="AG309" s="150"/>
      <c r="AH309" s="150"/>
      <c r="AI309" s="150"/>
      <c r="AJ309" s="150"/>
      <c r="AK309" s="150"/>
      <c r="AL309" s="150"/>
    </row>
    <row r="310" spans="1:41" ht="21" x14ac:dyDescent="0.4">
      <c r="A310" s="250"/>
      <c r="B310" s="264"/>
      <c r="C310" s="244"/>
      <c r="D310" s="239"/>
      <c r="E310" s="234"/>
      <c r="F310" s="183" t="s">
        <v>124</v>
      </c>
      <c r="H310" s="157"/>
      <c r="I310" s="249"/>
      <c r="J310" s="256"/>
      <c r="K310" s="256"/>
      <c r="L310" s="251"/>
      <c r="M310" s="256"/>
      <c r="N310" s="210" t="s">
        <v>638</v>
      </c>
      <c r="O310" s="210"/>
      <c r="P310" s="211"/>
      <c r="Q310" s="210"/>
      <c r="S310" s="150"/>
      <c r="T310" s="150"/>
      <c r="U310" s="150"/>
      <c r="V310" s="150"/>
      <c r="W310" s="150"/>
      <c r="X310" s="150"/>
      <c r="Y310" s="150"/>
      <c r="Z310" s="150"/>
      <c r="AA310" s="150"/>
      <c r="AB310" s="150"/>
      <c r="AC310" s="150"/>
      <c r="AD310" s="150"/>
      <c r="AE310" s="150"/>
      <c r="AF310" s="150"/>
      <c r="AG310" s="150"/>
      <c r="AH310" s="150"/>
      <c r="AI310" s="150"/>
      <c r="AJ310" s="150"/>
      <c r="AK310" s="150"/>
      <c r="AL310" s="150"/>
    </row>
    <row r="311" spans="1:41" ht="18" x14ac:dyDescent="0.35">
      <c r="A311" s="250"/>
      <c r="B311" s="264"/>
      <c r="C311" s="178"/>
      <c r="D311" s="179"/>
      <c r="E311" s="180"/>
      <c r="F311" s="181"/>
      <c r="G311" s="158"/>
      <c r="H311" s="159"/>
      <c r="I311" s="181"/>
      <c r="J311" s="158"/>
      <c r="K311" s="352"/>
      <c r="L311" s="212"/>
      <c r="M311" s="361"/>
      <c r="N311" s="181"/>
      <c r="O311" s="181"/>
      <c r="P311" s="213"/>
      <c r="Q311" s="181"/>
      <c r="S311" s="150"/>
      <c r="T311" s="150"/>
      <c r="U311" s="150"/>
      <c r="V311" s="150"/>
      <c r="W311" s="150"/>
      <c r="X311" s="150"/>
      <c r="Y311" s="150"/>
      <c r="Z311" s="150"/>
      <c r="AA311" s="150"/>
      <c r="AB311" s="150"/>
      <c r="AC311" s="150"/>
      <c r="AD311" s="150"/>
      <c r="AE311" s="150"/>
      <c r="AF311" s="150"/>
      <c r="AG311" s="150"/>
      <c r="AH311" s="150"/>
      <c r="AI311" s="150"/>
      <c r="AJ311" s="150"/>
      <c r="AK311" s="150"/>
      <c r="AL311" s="150"/>
    </row>
    <row r="312" spans="1:41" ht="42" x14ac:dyDescent="0.4">
      <c r="A312" s="250"/>
      <c r="B312" s="264"/>
      <c r="C312" s="242">
        <f>C305+1</f>
        <v>45</v>
      </c>
      <c r="D312" s="238" t="s">
        <v>639</v>
      </c>
      <c r="E312" s="241" t="s">
        <v>640</v>
      </c>
      <c r="F312" s="176" t="s">
        <v>74</v>
      </c>
      <c r="G312" s="160"/>
      <c r="H312" s="156"/>
      <c r="I312" s="346" t="s">
        <v>94</v>
      </c>
      <c r="J312" s="254" t="s">
        <v>95</v>
      </c>
      <c r="K312" s="350" t="s">
        <v>641</v>
      </c>
      <c r="L312" s="294"/>
      <c r="M312" s="360"/>
      <c r="N312" s="207" t="s">
        <v>642</v>
      </c>
      <c r="O312" s="207"/>
      <c r="P312" s="208"/>
      <c r="Q312" s="207"/>
      <c r="R312" s="160"/>
      <c r="S312" s="150"/>
      <c r="T312" s="150"/>
      <c r="U312" s="150"/>
      <c r="V312" s="150"/>
      <c r="W312" s="150"/>
      <c r="X312" s="150"/>
      <c r="Y312" s="150"/>
      <c r="Z312" s="150"/>
      <c r="AA312" s="150"/>
      <c r="AB312" s="150"/>
      <c r="AC312" s="150"/>
      <c r="AD312" s="150"/>
      <c r="AE312" s="150"/>
      <c r="AF312" s="150"/>
      <c r="AG312" s="150"/>
      <c r="AH312" s="150"/>
      <c r="AI312" s="150"/>
      <c r="AJ312" s="150"/>
      <c r="AK312" s="150"/>
      <c r="AL312" s="150"/>
      <c r="AM312" s="160"/>
      <c r="AN312" s="160"/>
      <c r="AO312" s="160"/>
    </row>
    <row r="313" spans="1:41" ht="21" x14ac:dyDescent="0.4">
      <c r="A313" s="250"/>
      <c r="B313" s="264"/>
      <c r="C313" s="243"/>
      <c r="D313" s="239"/>
      <c r="E313" s="234"/>
      <c r="F313" s="176" t="s">
        <v>95</v>
      </c>
      <c r="H313" s="157"/>
      <c r="I313" s="264"/>
      <c r="J313" s="255"/>
      <c r="K313" s="356"/>
      <c r="L313" s="250"/>
      <c r="M313" s="255"/>
      <c r="N313" s="207" t="s">
        <v>643</v>
      </c>
      <c r="O313" s="207"/>
      <c r="P313" s="208"/>
      <c r="Q313" s="207"/>
      <c r="S313" s="150"/>
      <c r="T313" s="150"/>
      <c r="U313" s="150"/>
      <c r="V313" s="150"/>
      <c r="W313" s="150"/>
      <c r="X313" s="150"/>
      <c r="Y313" s="150"/>
      <c r="Z313" s="150"/>
      <c r="AA313" s="150"/>
      <c r="AB313" s="150"/>
      <c r="AC313" s="150"/>
      <c r="AD313" s="150"/>
      <c r="AE313" s="150"/>
      <c r="AF313" s="150"/>
      <c r="AG313" s="150"/>
      <c r="AH313" s="150"/>
      <c r="AI313" s="150"/>
      <c r="AJ313" s="150"/>
      <c r="AK313" s="150"/>
      <c r="AL313" s="150"/>
    </row>
    <row r="314" spans="1:41" ht="21" x14ac:dyDescent="0.4">
      <c r="A314" s="250"/>
      <c r="B314" s="264"/>
      <c r="C314" s="243"/>
      <c r="D314" s="238" t="s">
        <v>644</v>
      </c>
      <c r="E314" s="236" t="s">
        <v>645</v>
      </c>
      <c r="F314" s="176" t="s">
        <v>106</v>
      </c>
      <c r="H314" s="157"/>
      <c r="I314" s="249"/>
      <c r="J314" s="255"/>
      <c r="K314" s="255"/>
      <c r="L314" s="250"/>
      <c r="M314" s="255"/>
      <c r="N314" s="207" t="s">
        <v>646</v>
      </c>
      <c r="O314" s="207"/>
      <c r="P314" s="208"/>
      <c r="Q314" s="207"/>
      <c r="S314" s="150"/>
      <c r="T314" s="150"/>
      <c r="U314" s="150"/>
      <c r="V314" s="150"/>
      <c r="W314" s="150"/>
      <c r="X314" s="150"/>
      <c r="Y314" s="150"/>
      <c r="Z314" s="150"/>
      <c r="AA314" s="150"/>
      <c r="AB314" s="150"/>
      <c r="AC314" s="150"/>
      <c r="AD314" s="150"/>
      <c r="AE314" s="150"/>
      <c r="AF314" s="150"/>
      <c r="AG314" s="150"/>
      <c r="AH314" s="150"/>
      <c r="AI314" s="150"/>
      <c r="AJ314" s="150"/>
      <c r="AK314" s="150"/>
      <c r="AL314" s="150"/>
    </row>
    <row r="315" spans="1:41" ht="44.25" customHeight="1" x14ac:dyDescent="0.4">
      <c r="A315" s="250"/>
      <c r="B315" s="264"/>
      <c r="C315" s="243"/>
      <c r="D315" s="239"/>
      <c r="E315" s="240"/>
      <c r="F315" s="177" t="s">
        <v>113</v>
      </c>
      <c r="H315" s="157"/>
      <c r="I315" s="347" t="s">
        <v>115</v>
      </c>
      <c r="J315" s="255"/>
      <c r="K315" s="255"/>
      <c r="L315" s="250"/>
      <c r="M315" s="255"/>
      <c r="N315" s="207" t="s">
        <v>647</v>
      </c>
      <c r="O315" s="207"/>
      <c r="P315" s="208"/>
      <c r="Q315" s="207"/>
      <c r="S315" s="150"/>
      <c r="T315" s="150"/>
      <c r="U315" s="150"/>
      <c r="V315" s="150"/>
      <c r="W315" s="150"/>
      <c r="X315" s="150"/>
      <c r="Y315" s="150"/>
      <c r="Z315" s="150"/>
      <c r="AA315" s="150"/>
      <c r="AB315" s="150"/>
      <c r="AC315" s="150"/>
      <c r="AD315" s="150"/>
      <c r="AE315" s="150"/>
      <c r="AF315" s="150"/>
      <c r="AG315" s="150"/>
      <c r="AH315" s="150"/>
      <c r="AI315" s="150"/>
      <c r="AJ315" s="150"/>
      <c r="AK315" s="150"/>
      <c r="AL315" s="150"/>
    </row>
    <row r="316" spans="1:41" ht="21" x14ac:dyDescent="0.4">
      <c r="A316" s="250"/>
      <c r="B316" s="264"/>
      <c r="C316" s="243"/>
      <c r="D316" s="238" t="s">
        <v>648</v>
      </c>
      <c r="E316" s="236" t="s">
        <v>649</v>
      </c>
      <c r="F316" s="177" t="s">
        <v>118</v>
      </c>
      <c r="H316" s="157"/>
      <c r="I316" s="264"/>
      <c r="J316" s="255"/>
      <c r="K316" s="255"/>
      <c r="L316" s="250"/>
      <c r="M316" s="255"/>
      <c r="N316" s="207" t="s">
        <v>270</v>
      </c>
      <c r="O316" s="207"/>
      <c r="P316" s="208"/>
      <c r="Q316" s="207"/>
      <c r="S316" s="150"/>
      <c r="T316" s="150"/>
      <c r="U316" s="150"/>
      <c r="V316" s="150"/>
      <c r="W316" s="150"/>
      <c r="X316" s="150"/>
      <c r="Y316" s="150"/>
      <c r="Z316" s="150"/>
      <c r="AA316" s="150"/>
      <c r="AB316" s="150"/>
      <c r="AC316" s="150"/>
      <c r="AD316" s="150"/>
      <c r="AE316" s="150"/>
      <c r="AF316" s="150"/>
      <c r="AG316" s="150"/>
      <c r="AH316" s="150"/>
      <c r="AI316" s="150"/>
      <c r="AJ316" s="150"/>
      <c r="AK316" s="150"/>
      <c r="AL316" s="150"/>
    </row>
    <row r="317" spans="1:41" ht="50.25" customHeight="1" x14ac:dyDescent="0.4">
      <c r="A317" s="250"/>
      <c r="B317" s="264"/>
      <c r="C317" s="244"/>
      <c r="D317" s="239"/>
      <c r="E317" s="237"/>
      <c r="F317" s="183" t="s">
        <v>124</v>
      </c>
      <c r="H317" s="157"/>
      <c r="I317" s="249"/>
      <c r="J317" s="256"/>
      <c r="K317" s="256"/>
      <c r="L317" s="251"/>
      <c r="M317" s="256"/>
      <c r="N317" s="210"/>
      <c r="O317" s="210"/>
      <c r="P317" s="211"/>
      <c r="Q317" s="210"/>
      <c r="S317" s="150"/>
      <c r="T317" s="150"/>
      <c r="U317" s="150"/>
      <c r="V317" s="150"/>
      <c r="W317" s="150"/>
      <c r="X317" s="150"/>
      <c r="Y317" s="150"/>
      <c r="Z317" s="150"/>
      <c r="AA317" s="150"/>
      <c r="AB317" s="150"/>
      <c r="AC317" s="150"/>
      <c r="AD317" s="150"/>
      <c r="AE317" s="150"/>
      <c r="AF317" s="150"/>
      <c r="AG317" s="150"/>
      <c r="AH317" s="150"/>
      <c r="AI317" s="150"/>
      <c r="AJ317" s="150"/>
      <c r="AK317" s="150"/>
      <c r="AL317" s="150"/>
    </row>
    <row r="318" spans="1:41" ht="18" x14ac:dyDescent="0.35">
      <c r="A318" s="250"/>
      <c r="B318" s="264"/>
      <c r="C318" s="178"/>
      <c r="D318" s="179"/>
      <c r="E318" s="180"/>
      <c r="F318" s="181"/>
      <c r="G318" s="158"/>
      <c r="H318" s="159"/>
      <c r="I318" s="181"/>
      <c r="J318" s="158"/>
      <c r="K318" s="352"/>
      <c r="L318" s="212"/>
      <c r="M318" s="361"/>
      <c r="N318" s="181"/>
      <c r="O318" s="181"/>
      <c r="P318" s="213"/>
      <c r="Q318" s="181"/>
      <c r="S318" s="150"/>
      <c r="T318" s="150"/>
      <c r="U318" s="150"/>
      <c r="V318" s="150"/>
      <c r="W318" s="150"/>
      <c r="X318" s="150"/>
      <c r="Y318" s="150"/>
      <c r="Z318" s="150"/>
      <c r="AA318" s="150"/>
      <c r="AB318" s="150"/>
      <c r="AC318" s="150"/>
      <c r="AD318" s="150"/>
      <c r="AE318" s="150"/>
      <c r="AF318" s="150"/>
      <c r="AG318" s="150"/>
      <c r="AH318" s="150"/>
      <c r="AI318" s="150"/>
      <c r="AJ318" s="150"/>
      <c r="AK318" s="150"/>
      <c r="AL318" s="150"/>
    </row>
    <row r="319" spans="1:41" ht="21" x14ac:dyDescent="0.4">
      <c r="A319" s="250"/>
      <c r="B319" s="264"/>
      <c r="C319" s="242">
        <f>C312+1</f>
        <v>46</v>
      </c>
      <c r="D319" s="238" t="s">
        <v>650</v>
      </c>
      <c r="E319" s="233" t="s">
        <v>651</v>
      </c>
      <c r="F319" s="176" t="s">
        <v>74</v>
      </c>
      <c r="G319" s="160"/>
      <c r="H319" s="156"/>
      <c r="I319" s="346" t="s">
        <v>94</v>
      </c>
      <c r="J319" s="254" t="s">
        <v>95</v>
      </c>
      <c r="K319" s="350" t="s">
        <v>652</v>
      </c>
      <c r="L319" s="294"/>
      <c r="M319" s="360"/>
      <c r="N319" s="207" t="s">
        <v>653</v>
      </c>
      <c r="O319" s="207"/>
      <c r="P319" s="208"/>
      <c r="Q319" s="207"/>
      <c r="R319" s="160"/>
      <c r="S319" s="150"/>
      <c r="T319" s="150"/>
      <c r="U319" s="150"/>
      <c r="V319" s="150"/>
      <c r="W319" s="150"/>
      <c r="X319" s="150"/>
      <c r="Y319" s="150"/>
      <c r="Z319" s="150"/>
      <c r="AA319" s="150"/>
      <c r="AB319" s="150"/>
      <c r="AC319" s="150"/>
      <c r="AD319" s="150"/>
      <c r="AE319" s="150"/>
      <c r="AF319" s="150"/>
      <c r="AG319" s="150"/>
      <c r="AH319" s="150"/>
      <c r="AI319" s="150"/>
      <c r="AJ319" s="150"/>
      <c r="AK319" s="150"/>
      <c r="AL319" s="150"/>
      <c r="AM319" s="160"/>
      <c r="AN319" s="160"/>
      <c r="AO319" s="160"/>
    </row>
    <row r="320" spans="1:41" ht="40.5" customHeight="1" x14ac:dyDescent="0.4">
      <c r="A320" s="250"/>
      <c r="B320" s="264"/>
      <c r="C320" s="243"/>
      <c r="D320" s="239"/>
      <c r="E320" s="234"/>
      <c r="F320" s="176" t="s">
        <v>95</v>
      </c>
      <c r="H320" s="157"/>
      <c r="I320" s="264"/>
      <c r="J320" s="255"/>
      <c r="K320" s="351"/>
      <c r="L320" s="250"/>
      <c r="M320" s="255"/>
      <c r="N320" s="207" t="s">
        <v>654</v>
      </c>
      <c r="O320" s="207"/>
      <c r="P320" s="208"/>
      <c r="Q320" s="207"/>
      <c r="S320" s="150"/>
      <c r="T320" s="150"/>
      <c r="U320" s="150"/>
      <c r="V320" s="150"/>
      <c r="W320" s="150"/>
      <c r="X320" s="150"/>
      <c r="Y320" s="150"/>
      <c r="Z320" s="150"/>
      <c r="AA320" s="150"/>
      <c r="AB320" s="150"/>
      <c r="AC320" s="150"/>
      <c r="AD320" s="150"/>
      <c r="AE320" s="150"/>
      <c r="AF320" s="150"/>
      <c r="AG320" s="150"/>
      <c r="AH320" s="150"/>
      <c r="AI320" s="150"/>
      <c r="AJ320" s="150"/>
      <c r="AK320" s="150"/>
      <c r="AL320" s="150"/>
    </row>
    <row r="321" spans="1:41" ht="21" x14ac:dyDescent="0.4">
      <c r="A321" s="250"/>
      <c r="B321" s="264"/>
      <c r="C321" s="243"/>
      <c r="D321" s="238" t="s">
        <v>655</v>
      </c>
      <c r="E321" s="233" t="s">
        <v>656</v>
      </c>
      <c r="F321" s="176" t="s">
        <v>106</v>
      </c>
      <c r="H321" s="157"/>
      <c r="I321" s="249"/>
      <c r="J321" s="255"/>
      <c r="K321" s="255"/>
      <c r="L321" s="250"/>
      <c r="M321" s="255"/>
      <c r="N321" s="207"/>
      <c r="O321" s="207"/>
      <c r="P321" s="208"/>
      <c r="Q321" s="207"/>
      <c r="S321" s="150"/>
      <c r="T321" s="150"/>
      <c r="U321" s="150"/>
      <c r="V321" s="150"/>
      <c r="W321" s="150"/>
      <c r="X321" s="150"/>
      <c r="Y321" s="150"/>
      <c r="Z321" s="150"/>
      <c r="AA321" s="150"/>
      <c r="AB321" s="150"/>
      <c r="AC321" s="150"/>
      <c r="AD321" s="150"/>
      <c r="AE321" s="150"/>
      <c r="AF321" s="150"/>
      <c r="AG321" s="150"/>
      <c r="AH321" s="150"/>
      <c r="AI321" s="150"/>
      <c r="AJ321" s="150"/>
      <c r="AK321" s="150"/>
      <c r="AL321" s="150"/>
    </row>
    <row r="322" spans="1:41" ht="36" customHeight="1" x14ac:dyDescent="0.4">
      <c r="A322" s="250"/>
      <c r="B322" s="264"/>
      <c r="C322" s="243"/>
      <c r="D322" s="239"/>
      <c r="E322" s="234"/>
      <c r="F322" s="177" t="s">
        <v>113</v>
      </c>
      <c r="H322" s="157"/>
      <c r="I322" s="347" t="s">
        <v>115</v>
      </c>
      <c r="J322" s="255"/>
      <c r="K322" s="255"/>
      <c r="L322" s="250"/>
      <c r="M322" s="255"/>
      <c r="N322" s="207"/>
      <c r="O322" s="207"/>
      <c r="P322" s="208"/>
      <c r="Q322" s="207"/>
      <c r="S322" s="150"/>
      <c r="T322" s="150"/>
      <c r="U322" s="150"/>
      <c r="V322" s="150"/>
      <c r="W322" s="150"/>
      <c r="X322" s="150"/>
      <c r="Y322" s="150"/>
      <c r="Z322" s="150"/>
      <c r="AA322" s="150"/>
      <c r="AB322" s="150"/>
      <c r="AC322" s="150"/>
      <c r="AD322" s="150"/>
      <c r="AE322" s="150"/>
      <c r="AF322" s="150"/>
      <c r="AG322" s="150"/>
      <c r="AH322" s="150"/>
      <c r="AI322" s="150"/>
      <c r="AJ322" s="150"/>
      <c r="AK322" s="150"/>
      <c r="AL322" s="150"/>
    </row>
    <row r="323" spans="1:41" ht="21" x14ac:dyDescent="0.4">
      <c r="A323" s="250"/>
      <c r="B323" s="264"/>
      <c r="C323" s="243"/>
      <c r="D323" s="238" t="s">
        <v>657</v>
      </c>
      <c r="E323" s="233" t="s">
        <v>658</v>
      </c>
      <c r="F323" s="177" t="s">
        <v>118</v>
      </c>
      <c r="H323" s="157"/>
      <c r="I323" s="264"/>
      <c r="J323" s="255"/>
      <c r="K323" s="255"/>
      <c r="L323" s="250"/>
      <c r="M323" s="255"/>
      <c r="N323" s="207"/>
      <c r="O323" s="207"/>
      <c r="P323" s="208"/>
      <c r="Q323" s="207"/>
      <c r="S323" s="150"/>
      <c r="T323" s="150"/>
      <c r="U323" s="150"/>
      <c r="V323" s="150"/>
      <c r="W323" s="150"/>
      <c r="X323" s="150"/>
      <c r="Y323" s="150"/>
      <c r="Z323" s="150"/>
      <c r="AA323" s="150"/>
      <c r="AB323" s="150"/>
      <c r="AC323" s="150"/>
      <c r="AD323" s="150"/>
      <c r="AE323" s="150"/>
      <c r="AF323" s="150"/>
      <c r="AG323" s="150"/>
      <c r="AH323" s="150"/>
      <c r="AI323" s="150"/>
      <c r="AJ323" s="150"/>
      <c r="AK323" s="150"/>
      <c r="AL323" s="150"/>
    </row>
    <row r="324" spans="1:41" ht="32.25" customHeight="1" x14ac:dyDescent="0.4">
      <c r="A324" s="251"/>
      <c r="B324" s="249"/>
      <c r="C324" s="244"/>
      <c r="D324" s="239"/>
      <c r="E324" s="234"/>
      <c r="F324" s="183" t="s">
        <v>124</v>
      </c>
      <c r="H324" s="157"/>
      <c r="I324" s="249"/>
      <c r="J324" s="256"/>
      <c r="K324" s="256"/>
      <c r="L324" s="251"/>
      <c r="M324" s="256"/>
      <c r="N324" s="210"/>
      <c r="O324" s="210"/>
      <c r="P324" s="211"/>
      <c r="Q324" s="210"/>
      <c r="S324" s="150"/>
      <c r="T324" s="150"/>
      <c r="U324" s="150"/>
      <c r="V324" s="150"/>
      <c r="W324" s="150"/>
      <c r="X324" s="150"/>
      <c r="Y324" s="150"/>
      <c r="Z324" s="150"/>
      <c r="AA324" s="150"/>
      <c r="AB324" s="150"/>
      <c r="AC324" s="150"/>
      <c r="AD324" s="150"/>
      <c r="AE324" s="150"/>
      <c r="AF324" s="150"/>
      <c r="AG324" s="150"/>
      <c r="AH324" s="150"/>
      <c r="AI324" s="150"/>
      <c r="AJ324" s="150"/>
      <c r="AK324" s="150"/>
      <c r="AL324" s="150"/>
    </row>
    <row r="325" spans="1:41" ht="31.8" thickBot="1" x14ac:dyDescent="0.65">
      <c r="A325" s="189"/>
      <c r="B325" s="184"/>
      <c r="C325" s="178"/>
      <c r="D325" s="179"/>
      <c r="E325" s="180"/>
      <c r="F325" s="181"/>
      <c r="G325" s="158"/>
      <c r="H325" s="159"/>
      <c r="I325" s="181"/>
      <c r="J325" s="158"/>
      <c r="K325" s="352"/>
      <c r="L325" s="212"/>
      <c r="M325" s="361"/>
      <c r="N325" s="181"/>
      <c r="O325" s="181"/>
      <c r="P325" s="213"/>
      <c r="Q325" s="181"/>
      <c r="S325" s="150"/>
      <c r="T325" s="150"/>
      <c r="U325" s="150"/>
      <c r="V325" s="150"/>
      <c r="W325" s="150"/>
      <c r="X325" s="150"/>
      <c r="Y325" s="150"/>
      <c r="Z325" s="150"/>
      <c r="AA325" s="150"/>
      <c r="AB325" s="150"/>
      <c r="AC325" s="150"/>
      <c r="AD325" s="150"/>
      <c r="AE325" s="150"/>
      <c r="AF325" s="150"/>
      <c r="AG325" s="150"/>
      <c r="AH325" s="150"/>
      <c r="AI325" s="150"/>
      <c r="AJ325" s="150"/>
      <c r="AK325" s="150"/>
      <c r="AL325" s="150"/>
    </row>
    <row r="326" spans="1:41" ht="24" thickBot="1" x14ac:dyDescent="0.45">
      <c r="A326" s="274" t="s">
        <v>659</v>
      </c>
      <c r="B326" s="272" t="s">
        <v>491</v>
      </c>
      <c r="C326" s="245">
        <f>C319+1</f>
        <v>47</v>
      </c>
      <c r="D326" s="238" t="s">
        <v>660</v>
      </c>
      <c r="E326" s="241" t="s">
        <v>846</v>
      </c>
      <c r="F326" s="176" t="s">
        <v>74</v>
      </c>
      <c r="G326" s="160"/>
      <c r="H326" s="163"/>
      <c r="I326" s="346" t="s">
        <v>94</v>
      </c>
      <c r="J326" s="254" t="s">
        <v>95</v>
      </c>
      <c r="K326" s="357" t="s">
        <v>661</v>
      </c>
      <c r="L326" s="294"/>
      <c r="M326" s="360"/>
      <c r="N326" s="207" t="s">
        <v>662</v>
      </c>
      <c r="O326" s="207"/>
      <c r="P326" s="208"/>
      <c r="Q326" s="207"/>
      <c r="R326" s="160"/>
      <c r="S326" s="150"/>
      <c r="T326" s="150"/>
      <c r="U326" s="150"/>
      <c r="V326" s="150"/>
      <c r="W326" s="150"/>
      <c r="X326" s="150"/>
      <c r="Y326" s="150"/>
      <c r="Z326" s="150"/>
      <c r="AA326" s="150"/>
      <c r="AB326" s="150"/>
      <c r="AC326" s="150"/>
      <c r="AD326" s="150"/>
      <c r="AE326" s="150"/>
      <c r="AF326" s="150"/>
      <c r="AG326" s="150"/>
      <c r="AH326" s="150"/>
      <c r="AI326" s="150"/>
      <c r="AJ326" s="150"/>
      <c r="AK326" s="150"/>
      <c r="AL326" s="150"/>
      <c r="AM326" s="160"/>
      <c r="AN326" s="160"/>
      <c r="AO326" s="160"/>
    </row>
    <row r="327" spans="1:41" ht="40.5" customHeight="1" thickBot="1" x14ac:dyDescent="0.45">
      <c r="A327" s="250"/>
      <c r="B327" s="273"/>
      <c r="C327" s="246"/>
      <c r="D327" s="239"/>
      <c r="E327" s="234"/>
      <c r="F327" s="176" t="s">
        <v>95</v>
      </c>
      <c r="H327" s="161"/>
      <c r="I327" s="264"/>
      <c r="J327" s="255"/>
      <c r="K327" s="351"/>
      <c r="L327" s="250"/>
      <c r="M327" s="255"/>
      <c r="N327" s="207" t="s">
        <v>663</v>
      </c>
      <c r="O327" s="207"/>
      <c r="P327" s="208"/>
      <c r="Q327" s="207"/>
      <c r="S327" s="150"/>
      <c r="T327" s="150"/>
      <c r="U327" s="150"/>
      <c r="V327" s="150"/>
      <c r="W327" s="150"/>
      <c r="X327" s="150"/>
      <c r="Y327" s="150"/>
      <c r="Z327" s="150"/>
      <c r="AA327" s="150"/>
      <c r="AB327" s="150"/>
      <c r="AC327" s="150"/>
      <c r="AD327" s="150"/>
      <c r="AE327" s="150"/>
      <c r="AF327" s="150"/>
      <c r="AG327" s="150"/>
      <c r="AH327" s="150"/>
      <c r="AI327" s="150"/>
      <c r="AJ327" s="150"/>
      <c r="AK327" s="150"/>
      <c r="AL327" s="150"/>
    </row>
    <row r="328" spans="1:41" ht="21.6" thickBot="1" x14ac:dyDescent="0.45">
      <c r="A328" s="250"/>
      <c r="B328" s="273"/>
      <c r="C328" s="246"/>
      <c r="D328" s="238" t="s">
        <v>664</v>
      </c>
      <c r="E328" s="233" t="s">
        <v>848</v>
      </c>
      <c r="F328" s="176" t="s">
        <v>106</v>
      </c>
      <c r="H328" s="161"/>
      <c r="I328" s="249"/>
      <c r="J328" s="255"/>
      <c r="K328" s="255"/>
      <c r="L328" s="250"/>
      <c r="M328" s="255"/>
      <c r="N328" s="207" t="s">
        <v>392</v>
      </c>
      <c r="O328" s="207"/>
      <c r="P328" s="208"/>
      <c r="Q328" s="207"/>
      <c r="S328" s="150"/>
      <c r="T328" s="150"/>
      <c r="U328" s="150"/>
      <c r="V328" s="150"/>
      <c r="W328" s="150"/>
      <c r="X328" s="150"/>
      <c r="Y328" s="150"/>
      <c r="Z328" s="150"/>
      <c r="AA328" s="150"/>
      <c r="AB328" s="150"/>
      <c r="AC328" s="150"/>
      <c r="AD328" s="150"/>
      <c r="AE328" s="150"/>
      <c r="AF328" s="150"/>
      <c r="AG328" s="150"/>
      <c r="AH328" s="150"/>
      <c r="AI328" s="150"/>
      <c r="AJ328" s="150"/>
      <c r="AK328" s="150"/>
      <c r="AL328" s="150"/>
    </row>
    <row r="329" spans="1:41" ht="21.6" thickBot="1" x14ac:dyDescent="0.45">
      <c r="A329" s="250"/>
      <c r="B329" s="273"/>
      <c r="C329" s="246"/>
      <c r="D329" s="239"/>
      <c r="E329" s="234"/>
      <c r="F329" s="177" t="s">
        <v>113</v>
      </c>
      <c r="H329" s="161"/>
      <c r="I329" s="347" t="s">
        <v>115</v>
      </c>
      <c r="J329" s="255"/>
      <c r="K329" s="255"/>
      <c r="L329" s="250"/>
      <c r="M329" s="255"/>
      <c r="N329" s="207" t="s">
        <v>387</v>
      </c>
      <c r="O329" s="207"/>
      <c r="P329" s="208"/>
      <c r="Q329" s="207"/>
      <c r="S329" s="150"/>
      <c r="T329" s="150"/>
      <c r="U329" s="150"/>
      <c r="V329" s="150"/>
      <c r="W329" s="150"/>
      <c r="X329" s="150"/>
      <c r="Y329" s="150"/>
      <c r="Z329" s="150"/>
      <c r="AA329" s="150"/>
      <c r="AB329" s="150"/>
      <c r="AC329" s="150"/>
      <c r="AD329" s="150"/>
      <c r="AE329" s="150"/>
      <c r="AF329" s="150"/>
      <c r="AG329" s="150"/>
      <c r="AH329" s="150"/>
      <c r="AI329" s="150"/>
      <c r="AJ329" s="150"/>
      <c r="AK329" s="150"/>
      <c r="AL329" s="150"/>
    </row>
    <row r="330" spans="1:41" ht="21.6" thickBot="1" x14ac:dyDescent="0.45">
      <c r="A330" s="250"/>
      <c r="B330" s="273"/>
      <c r="C330" s="246"/>
      <c r="D330" s="238" t="s">
        <v>665</v>
      </c>
      <c r="E330" s="236" t="s">
        <v>847</v>
      </c>
      <c r="F330" s="177" t="s">
        <v>118</v>
      </c>
      <c r="H330" s="161"/>
      <c r="I330" s="264"/>
      <c r="J330" s="255"/>
      <c r="K330" s="255"/>
      <c r="L330" s="250"/>
      <c r="M330" s="255"/>
      <c r="N330" s="207" t="s">
        <v>384</v>
      </c>
      <c r="O330" s="207"/>
      <c r="P330" s="208"/>
      <c r="Q330" s="207"/>
      <c r="S330" s="150"/>
      <c r="T330" s="150"/>
      <c r="U330" s="150"/>
      <c r="V330" s="150"/>
      <c r="W330" s="150"/>
      <c r="X330" s="150"/>
      <c r="Y330" s="150"/>
      <c r="Z330" s="150"/>
      <c r="AA330" s="150"/>
      <c r="AB330" s="150"/>
      <c r="AC330" s="150"/>
      <c r="AD330" s="150"/>
      <c r="AE330" s="150"/>
      <c r="AF330" s="150"/>
      <c r="AG330" s="150"/>
      <c r="AH330" s="150"/>
      <c r="AI330" s="150"/>
      <c r="AJ330" s="150"/>
      <c r="AK330" s="150"/>
      <c r="AL330" s="150"/>
    </row>
    <row r="331" spans="1:41" ht="21.6" thickBot="1" x14ac:dyDescent="0.45">
      <c r="A331" s="250"/>
      <c r="B331" s="273"/>
      <c r="C331" s="247"/>
      <c r="D331" s="239"/>
      <c r="E331" s="237"/>
      <c r="F331" s="183" t="s">
        <v>124</v>
      </c>
      <c r="H331" s="161"/>
      <c r="I331" s="249"/>
      <c r="J331" s="256"/>
      <c r="K331" s="256"/>
      <c r="L331" s="251"/>
      <c r="M331" s="256"/>
      <c r="N331" s="210"/>
      <c r="O331" s="210"/>
      <c r="P331" s="211"/>
      <c r="Q331" s="210"/>
      <c r="S331" s="150"/>
      <c r="T331" s="150"/>
      <c r="U331" s="150"/>
      <c r="V331" s="150"/>
      <c r="W331" s="150"/>
      <c r="X331" s="150"/>
      <c r="Y331" s="150"/>
      <c r="Z331" s="150"/>
      <c r="AA331" s="150"/>
      <c r="AB331" s="150"/>
      <c r="AC331" s="150"/>
      <c r="AD331" s="150"/>
      <c r="AE331" s="150"/>
      <c r="AF331" s="150"/>
      <c r="AG331" s="150"/>
      <c r="AH331" s="150"/>
      <c r="AI331" s="150"/>
      <c r="AJ331" s="150"/>
      <c r="AK331" s="150"/>
      <c r="AL331" s="150"/>
    </row>
    <row r="332" spans="1:41" ht="18.600000000000001" thickBot="1" x14ac:dyDescent="0.4">
      <c r="A332" s="250"/>
      <c r="B332" s="273"/>
      <c r="C332" s="178"/>
      <c r="D332" s="179"/>
      <c r="E332" s="180"/>
      <c r="F332" s="181"/>
      <c r="G332" s="158"/>
      <c r="H332" s="159"/>
      <c r="I332" s="181"/>
      <c r="J332" s="158"/>
      <c r="K332" s="352"/>
      <c r="L332" s="212"/>
      <c r="M332" s="361"/>
      <c r="N332" s="181"/>
      <c r="O332" s="181"/>
      <c r="P332" s="213"/>
      <c r="Q332" s="181"/>
      <c r="S332" s="150"/>
      <c r="T332" s="150"/>
      <c r="U332" s="150"/>
      <c r="V332" s="150"/>
      <c r="W332" s="150"/>
      <c r="X332" s="150"/>
      <c r="Y332" s="150"/>
      <c r="Z332" s="150"/>
      <c r="AA332" s="150"/>
      <c r="AB332" s="150"/>
      <c r="AC332" s="150"/>
      <c r="AD332" s="150"/>
      <c r="AE332" s="150"/>
      <c r="AF332" s="150"/>
      <c r="AG332" s="150"/>
      <c r="AH332" s="150"/>
      <c r="AI332" s="150"/>
      <c r="AJ332" s="150"/>
      <c r="AK332" s="150"/>
      <c r="AL332" s="150"/>
    </row>
    <row r="333" spans="1:41" ht="21.6" thickBot="1" x14ac:dyDescent="0.45">
      <c r="A333" s="250"/>
      <c r="B333" s="273"/>
      <c r="C333" s="245">
        <f>C326+1</f>
        <v>48</v>
      </c>
      <c r="D333" s="271" t="s">
        <v>880</v>
      </c>
      <c r="E333" s="233" t="s">
        <v>849</v>
      </c>
      <c r="F333" s="176" t="s">
        <v>74</v>
      </c>
      <c r="G333" s="160"/>
      <c r="H333" s="161"/>
      <c r="I333" s="346" t="s">
        <v>94</v>
      </c>
      <c r="J333" s="254" t="s">
        <v>95</v>
      </c>
      <c r="K333" s="350" t="s">
        <v>666</v>
      </c>
      <c r="L333" s="294"/>
      <c r="M333" s="360"/>
      <c r="N333" s="207" t="s">
        <v>667</v>
      </c>
      <c r="O333" s="207" t="s">
        <v>668</v>
      </c>
      <c r="P333" s="209" t="s">
        <v>669</v>
      </c>
      <c r="Q333" s="207"/>
      <c r="R333" s="160"/>
      <c r="S333" s="150"/>
      <c r="T333" s="150"/>
      <c r="U333" s="150"/>
      <c r="V333" s="150"/>
      <c r="W333" s="150"/>
      <c r="X333" s="150"/>
      <c r="Y333" s="150"/>
      <c r="Z333" s="150"/>
      <c r="AA333" s="150"/>
      <c r="AB333" s="150"/>
      <c r="AC333" s="150"/>
      <c r="AD333" s="150"/>
      <c r="AE333" s="150"/>
      <c r="AF333" s="150"/>
      <c r="AG333" s="150"/>
      <c r="AH333" s="150"/>
      <c r="AI333" s="150"/>
      <c r="AJ333" s="150"/>
      <c r="AK333" s="150"/>
      <c r="AL333" s="150"/>
      <c r="AM333" s="160"/>
      <c r="AN333" s="160"/>
      <c r="AO333" s="160"/>
    </row>
    <row r="334" spans="1:41" ht="58.5" customHeight="1" thickBot="1" x14ac:dyDescent="0.45">
      <c r="A334" s="250"/>
      <c r="B334" s="273"/>
      <c r="C334" s="246"/>
      <c r="D334" s="239"/>
      <c r="E334" s="234"/>
      <c r="F334" s="176" t="s">
        <v>95</v>
      </c>
      <c r="H334" s="161"/>
      <c r="I334" s="264"/>
      <c r="J334" s="255"/>
      <c r="K334" s="351"/>
      <c r="L334" s="250"/>
      <c r="M334" s="255"/>
      <c r="N334" s="207" t="s">
        <v>670</v>
      </c>
      <c r="O334" s="207" t="s">
        <v>671</v>
      </c>
      <c r="P334" s="208"/>
      <c r="Q334" s="207"/>
      <c r="S334" s="150"/>
      <c r="T334" s="150"/>
      <c r="U334" s="150"/>
      <c r="V334" s="150"/>
      <c r="W334" s="150"/>
      <c r="X334" s="150"/>
      <c r="Y334" s="150"/>
      <c r="Z334" s="150"/>
      <c r="AA334" s="150"/>
      <c r="AB334" s="150"/>
      <c r="AC334" s="150"/>
      <c r="AD334" s="150"/>
      <c r="AE334" s="150"/>
      <c r="AF334" s="150"/>
      <c r="AG334" s="150"/>
      <c r="AH334" s="150"/>
      <c r="AI334" s="150"/>
      <c r="AJ334" s="150"/>
      <c r="AK334" s="150"/>
      <c r="AL334" s="150"/>
    </row>
    <row r="335" spans="1:41" ht="21.6" thickBot="1" x14ac:dyDescent="0.45">
      <c r="A335" s="250"/>
      <c r="B335" s="273"/>
      <c r="C335" s="246"/>
      <c r="D335" s="271" t="s">
        <v>881</v>
      </c>
      <c r="E335" s="233" t="s">
        <v>850</v>
      </c>
      <c r="F335" s="176" t="s">
        <v>106</v>
      </c>
      <c r="H335" s="161"/>
      <c r="I335" s="249"/>
      <c r="J335" s="255"/>
      <c r="K335" s="255"/>
      <c r="L335" s="250"/>
      <c r="M335" s="255"/>
      <c r="N335" s="207" t="s">
        <v>672</v>
      </c>
      <c r="O335" s="207" t="s">
        <v>673</v>
      </c>
      <c r="P335" s="208"/>
      <c r="Q335" s="207"/>
      <c r="S335" s="150"/>
      <c r="T335" s="150"/>
      <c r="U335" s="150"/>
      <c r="V335" s="150"/>
      <c r="W335" s="150"/>
      <c r="X335" s="150"/>
      <c r="Y335" s="150"/>
      <c r="Z335" s="150"/>
      <c r="AA335" s="150"/>
      <c r="AB335" s="150"/>
      <c r="AC335" s="150"/>
      <c r="AD335" s="150"/>
      <c r="AE335" s="150"/>
      <c r="AF335" s="150"/>
      <c r="AG335" s="150"/>
      <c r="AH335" s="150"/>
      <c r="AI335" s="150"/>
      <c r="AJ335" s="150"/>
      <c r="AK335" s="150"/>
      <c r="AL335" s="150"/>
    </row>
    <row r="336" spans="1:41" ht="47.25" customHeight="1" thickBot="1" x14ac:dyDescent="0.45">
      <c r="A336" s="250"/>
      <c r="B336" s="273"/>
      <c r="C336" s="246"/>
      <c r="D336" s="239"/>
      <c r="E336" s="234"/>
      <c r="F336" s="177" t="s">
        <v>113</v>
      </c>
      <c r="H336" s="161"/>
      <c r="I336" s="347" t="s">
        <v>115</v>
      </c>
      <c r="J336" s="255"/>
      <c r="K336" s="255"/>
      <c r="L336" s="250"/>
      <c r="M336" s="255"/>
      <c r="N336" s="207" t="s">
        <v>674</v>
      </c>
      <c r="O336" s="207" t="s">
        <v>675</v>
      </c>
      <c r="P336" s="208"/>
      <c r="Q336" s="207"/>
      <c r="S336" s="150"/>
      <c r="T336" s="150"/>
      <c r="U336" s="150"/>
      <c r="V336" s="150"/>
      <c r="W336" s="150"/>
      <c r="X336" s="150"/>
      <c r="Y336" s="150"/>
      <c r="Z336" s="150"/>
      <c r="AA336" s="150"/>
      <c r="AB336" s="150"/>
      <c r="AC336" s="150"/>
      <c r="AD336" s="150"/>
      <c r="AE336" s="150"/>
      <c r="AF336" s="150"/>
      <c r="AG336" s="150"/>
      <c r="AH336" s="150"/>
      <c r="AI336" s="150"/>
      <c r="AJ336" s="150"/>
      <c r="AK336" s="150"/>
      <c r="AL336" s="150"/>
    </row>
    <row r="337" spans="1:41" ht="21.6" thickBot="1" x14ac:dyDescent="0.45">
      <c r="A337" s="250"/>
      <c r="B337" s="273"/>
      <c r="C337" s="246"/>
      <c r="D337" s="271" t="s">
        <v>882</v>
      </c>
      <c r="E337" s="233" t="s">
        <v>851</v>
      </c>
      <c r="F337" s="177" t="s">
        <v>118</v>
      </c>
      <c r="H337" s="161"/>
      <c r="I337" s="264"/>
      <c r="J337" s="255"/>
      <c r="K337" s="255"/>
      <c r="L337" s="250"/>
      <c r="M337" s="255"/>
      <c r="N337" s="207" t="s">
        <v>676</v>
      </c>
      <c r="O337" s="207"/>
      <c r="P337" s="208"/>
      <c r="Q337" s="207"/>
      <c r="S337" s="150"/>
      <c r="T337" s="150"/>
      <c r="U337" s="150"/>
      <c r="V337" s="150"/>
      <c r="W337" s="150"/>
      <c r="X337" s="150"/>
      <c r="Y337" s="150"/>
      <c r="Z337" s="150"/>
      <c r="AA337" s="150"/>
      <c r="AB337" s="150"/>
      <c r="AC337" s="150"/>
      <c r="AD337" s="150"/>
      <c r="AE337" s="150"/>
      <c r="AF337" s="150"/>
      <c r="AG337" s="150"/>
      <c r="AH337" s="150"/>
      <c r="AI337" s="150"/>
      <c r="AJ337" s="150"/>
      <c r="AK337" s="150"/>
      <c r="AL337" s="150"/>
    </row>
    <row r="338" spans="1:41" ht="39.75" customHeight="1" thickBot="1" x14ac:dyDescent="0.45">
      <c r="A338" s="250"/>
      <c r="B338" s="273"/>
      <c r="C338" s="247"/>
      <c r="D338" s="239"/>
      <c r="E338" s="234"/>
      <c r="F338" s="183" t="s">
        <v>124</v>
      </c>
      <c r="H338" s="161"/>
      <c r="I338" s="249"/>
      <c r="J338" s="256"/>
      <c r="K338" s="256"/>
      <c r="L338" s="251"/>
      <c r="M338" s="256"/>
      <c r="N338" s="210" t="s">
        <v>677</v>
      </c>
      <c r="O338" s="210"/>
      <c r="P338" s="211"/>
      <c r="Q338" s="210"/>
      <c r="S338" s="150"/>
      <c r="T338" s="150"/>
      <c r="U338" s="150"/>
      <c r="V338" s="150"/>
      <c r="W338" s="150"/>
      <c r="X338" s="150"/>
      <c r="Y338" s="150"/>
      <c r="Z338" s="150"/>
      <c r="AA338" s="150"/>
      <c r="AB338" s="150"/>
      <c r="AC338" s="150"/>
      <c r="AD338" s="150"/>
      <c r="AE338" s="150"/>
      <c r="AF338" s="150"/>
      <c r="AG338" s="150"/>
      <c r="AH338" s="150"/>
      <c r="AI338" s="150"/>
      <c r="AJ338" s="150"/>
      <c r="AK338" s="150"/>
      <c r="AL338" s="150"/>
    </row>
    <row r="339" spans="1:41" ht="18.600000000000001" thickBot="1" x14ac:dyDescent="0.4">
      <c r="A339" s="250"/>
      <c r="B339" s="273"/>
      <c r="C339" s="178"/>
      <c r="D339" s="179"/>
      <c r="E339" s="180"/>
      <c r="F339" s="181"/>
      <c r="G339" s="158"/>
      <c r="H339" s="159"/>
      <c r="I339" s="181"/>
      <c r="J339" s="158"/>
      <c r="K339" s="352"/>
      <c r="L339" s="212"/>
      <c r="M339" s="361"/>
      <c r="N339" s="181"/>
      <c r="O339" s="181"/>
      <c r="P339" s="213"/>
      <c r="Q339" s="181"/>
      <c r="S339" s="150"/>
      <c r="T339" s="150"/>
      <c r="U339" s="150"/>
      <c r="V339" s="150"/>
      <c r="W339" s="150"/>
      <c r="X339" s="150"/>
      <c r="Y339" s="150"/>
      <c r="Z339" s="150"/>
      <c r="AA339" s="150"/>
      <c r="AB339" s="150"/>
      <c r="AC339" s="150"/>
      <c r="AD339" s="150"/>
      <c r="AE339" s="150"/>
      <c r="AF339" s="150"/>
      <c r="AG339" s="150"/>
      <c r="AH339" s="150"/>
      <c r="AI339" s="150"/>
      <c r="AJ339" s="150"/>
      <c r="AK339" s="150"/>
      <c r="AL339" s="150"/>
    </row>
    <row r="340" spans="1:41" ht="21.6" thickBot="1" x14ac:dyDescent="0.45">
      <c r="A340" s="250"/>
      <c r="B340" s="273"/>
      <c r="C340" s="242">
        <f>C333+1</f>
        <v>49</v>
      </c>
      <c r="D340" s="238" t="s">
        <v>678</v>
      </c>
      <c r="E340" s="241" t="s">
        <v>852</v>
      </c>
      <c r="F340" s="176" t="s">
        <v>74</v>
      </c>
      <c r="G340" s="160"/>
      <c r="H340" s="163"/>
      <c r="I340" s="346" t="s">
        <v>94</v>
      </c>
      <c r="J340" s="254" t="s">
        <v>95</v>
      </c>
      <c r="K340" s="350" t="s">
        <v>679</v>
      </c>
      <c r="L340" s="294"/>
      <c r="M340" s="360"/>
      <c r="N340" s="207" t="s">
        <v>680</v>
      </c>
      <c r="O340" s="207" t="s">
        <v>681</v>
      </c>
      <c r="P340" s="208"/>
      <c r="Q340" s="207"/>
      <c r="R340" s="160"/>
      <c r="S340" s="150"/>
      <c r="T340" s="150"/>
      <c r="U340" s="150"/>
      <c r="V340" s="150"/>
      <c r="W340" s="150"/>
      <c r="X340" s="150"/>
      <c r="Y340" s="150"/>
      <c r="Z340" s="150"/>
      <c r="AA340" s="150"/>
      <c r="AB340" s="150"/>
      <c r="AC340" s="150"/>
      <c r="AD340" s="150"/>
      <c r="AE340" s="150"/>
      <c r="AF340" s="150"/>
      <c r="AG340" s="150"/>
      <c r="AH340" s="150"/>
      <c r="AI340" s="150"/>
      <c r="AJ340" s="150"/>
      <c r="AK340" s="150"/>
      <c r="AL340" s="150"/>
      <c r="AM340" s="160"/>
      <c r="AN340" s="160"/>
      <c r="AO340" s="160"/>
    </row>
    <row r="341" spans="1:41" ht="31.5" customHeight="1" thickBot="1" x14ac:dyDescent="0.45">
      <c r="A341" s="250"/>
      <c r="B341" s="273"/>
      <c r="C341" s="243"/>
      <c r="D341" s="239"/>
      <c r="E341" s="234"/>
      <c r="F341" s="176" t="s">
        <v>95</v>
      </c>
      <c r="H341" s="161"/>
      <c r="I341" s="264"/>
      <c r="J341" s="255"/>
      <c r="K341" s="351"/>
      <c r="L341" s="250"/>
      <c r="M341" s="255"/>
      <c r="N341" s="207" t="s">
        <v>384</v>
      </c>
      <c r="O341" s="207" t="s">
        <v>682</v>
      </c>
      <c r="P341" s="208"/>
      <c r="Q341" s="207"/>
      <c r="S341" s="150"/>
      <c r="T341" s="150"/>
      <c r="U341" s="150"/>
      <c r="V341" s="150"/>
      <c r="W341" s="150"/>
      <c r="X341" s="150"/>
      <c r="Y341" s="150"/>
      <c r="Z341" s="150"/>
      <c r="AA341" s="150"/>
      <c r="AB341" s="150"/>
      <c r="AC341" s="150"/>
      <c r="AD341" s="150"/>
      <c r="AE341" s="150"/>
      <c r="AF341" s="150"/>
      <c r="AG341" s="150"/>
      <c r="AH341" s="150"/>
      <c r="AI341" s="150"/>
      <c r="AJ341" s="150"/>
      <c r="AK341" s="150"/>
      <c r="AL341" s="150"/>
    </row>
    <row r="342" spans="1:41" ht="21.6" thickBot="1" x14ac:dyDescent="0.45">
      <c r="A342" s="250"/>
      <c r="B342" s="273"/>
      <c r="C342" s="243"/>
      <c r="D342" s="238" t="s">
        <v>683</v>
      </c>
      <c r="E342" s="236" t="s">
        <v>684</v>
      </c>
      <c r="F342" s="176" t="s">
        <v>106</v>
      </c>
      <c r="H342" s="161"/>
      <c r="I342" s="249"/>
      <c r="J342" s="255"/>
      <c r="K342" s="255"/>
      <c r="L342" s="250"/>
      <c r="M342" s="255"/>
      <c r="N342" s="207" t="s">
        <v>484</v>
      </c>
      <c r="O342" s="207" t="s">
        <v>685</v>
      </c>
      <c r="P342" s="208"/>
      <c r="Q342" s="207"/>
      <c r="S342" s="150"/>
      <c r="T342" s="150"/>
      <c r="U342" s="150"/>
      <c r="V342" s="150"/>
      <c r="W342" s="150"/>
      <c r="X342" s="150"/>
      <c r="Y342" s="150"/>
      <c r="Z342" s="150"/>
      <c r="AA342" s="150"/>
      <c r="AB342" s="150"/>
      <c r="AC342" s="150"/>
      <c r="AD342" s="150"/>
      <c r="AE342" s="150"/>
      <c r="AF342" s="150"/>
      <c r="AG342" s="150"/>
      <c r="AH342" s="150"/>
      <c r="AI342" s="150"/>
      <c r="AJ342" s="150"/>
      <c r="AK342" s="150"/>
      <c r="AL342" s="150"/>
    </row>
    <row r="343" spans="1:41" ht="21.6" thickBot="1" x14ac:dyDescent="0.45">
      <c r="A343" s="250"/>
      <c r="B343" s="273"/>
      <c r="C343" s="243"/>
      <c r="D343" s="239"/>
      <c r="E343" s="240"/>
      <c r="F343" s="177" t="s">
        <v>113</v>
      </c>
      <c r="H343" s="161"/>
      <c r="I343" s="347" t="s">
        <v>115</v>
      </c>
      <c r="J343" s="255"/>
      <c r="K343" s="255"/>
      <c r="L343" s="250"/>
      <c r="M343" s="255"/>
      <c r="N343" s="207" t="s">
        <v>686</v>
      </c>
      <c r="O343" s="207"/>
      <c r="P343" s="208"/>
      <c r="Q343" s="207"/>
      <c r="S343" s="150"/>
      <c r="T343" s="150"/>
      <c r="U343" s="150"/>
      <c r="V343" s="150"/>
      <c r="W343" s="150"/>
      <c r="X343" s="150"/>
      <c r="Y343" s="150"/>
      <c r="Z343" s="150"/>
      <c r="AA343" s="150"/>
      <c r="AB343" s="150"/>
      <c r="AC343" s="150"/>
      <c r="AD343" s="150"/>
      <c r="AE343" s="150"/>
      <c r="AF343" s="150"/>
      <c r="AG343" s="150"/>
      <c r="AH343" s="150"/>
      <c r="AI343" s="150"/>
      <c r="AJ343" s="150"/>
      <c r="AK343" s="150"/>
      <c r="AL343" s="150"/>
    </row>
    <row r="344" spans="1:41" ht="21.6" thickBot="1" x14ac:dyDescent="0.45">
      <c r="A344" s="250"/>
      <c r="B344" s="273"/>
      <c r="C344" s="243"/>
      <c r="D344" s="238" t="s">
        <v>687</v>
      </c>
      <c r="E344" s="236" t="s">
        <v>688</v>
      </c>
      <c r="F344" s="177" t="s">
        <v>118</v>
      </c>
      <c r="H344" s="161"/>
      <c r="I344" s="264"/>
      <c r="J344" s="255"/>
      <c r="K344" s="255"/>
      <c r="L344" s="250"/>
      <c r="M344" s="255"/>
      <c r="N344" s="207" t="s">
        <v>689</v>
      </c>
      <c r="O344" s="207"/>
      <c r="P344" s="208"/>
      <c r="Q344" s="207"/>
      <c r="S344" s="150"/>
      <c r="T344" s="150"/>
      <c r="U344" s="150"/>
      <c r="V344" s="150"/>
      <c r="W344" s="150"/>
      <c r="X344" s="150"/>
      <c r="Y344" s="150"/>
      <c r="Z344" s="150"/>
      <c r="AA344" s="150"/>
      <c r="AB344" s="150"/>
      <c r="AC344" s="150"/>
      <c r="AD344" s="150"/>
      <c r="AE344" s="150"/>
      <c r="AF344" s="150"/>
      <c r="AG344" s="150"/>
      <c r="AH344" s="150"/>
      <c r="AI344" s="150"/>
      <c r="AJ344" s="150"/>
      <c r="AK344" s="150"/>
      <c r="AL344" s="150"/>
    </row>
    <row r="345" spans="1:41" ht="21.6" thickBot="1" x14ac:dyDescent="0.45">
      <c r="A345" s="250"/>
      <c r="B345" s="273"/>
      <c r="C345" s="244"/>
      <c r="D345" s="239"/>
      <c r="E345" s="237"/>
      <c r="F345" s="183" t="s">
        <v>124</v>
      </c>
      <c r="H345" s="161"/>
      <c r="I345" s="249"/>
      <c r="J345" s="256"/>
      <c r="K345" s="256"/>
      <c r="L345" s="251"/>
      <c r="M345" s="256"/>
      <c r="N345" s="210" t="s">
        <v>690</v>
      </c>
      <c r="O345" s="210"/>
      <c r="P345" s="211"/>
      <c r="Q345" s="210"/>
      <c r="S345" s="150"/>
      <c r="T345" s="150"/>
      <c r="U345" s="150"/>
      <c r="V345" s="150"/>
      <c r="W345" s="150"/>
      <c r="X345" s="150"/>
      <c r="Y345" s="150"/>
      <c r="Z345" s="150"/>
      <c r="AA345" s="150"/>
      <c r="AB345" s="150"/>
      <c r="AC345" s="150"/>
      <c r="AD345" s="150"/>
      <c r="AE345" s="150"/>
      <c r="AF345" s="150"/>
      <c r="AG345" s="150"/>
      <c r="AH345" s="150"/>
      <c r="AI345" s="150"/>
      <c r="AJ345" s="150"/>
      <c r="AK345" s="150"/>
      <c r="AL345" s="150"/>
    </row>
    <row r="346" spans="1:41" ht="18.600000000000001" thickBot="1" x14ac:dyDescent="0.4">
      <c r="A346" s="250"/>
      <c r="B346" s="273"/>
      <c r="C346" s="178"/>
      <c r="D346" s="179"/>
      <c r="E346" s="180"/>
      <c r="F346" s="181"/>
      <c r="G346" s="158"/>
      <c r="H346" s="159"/>
      <c r="I346" s="181"/>
      <c r="J346" s="158"/>
      <c r="K346" s="352"/>
      <c r="L346" s="212"/>
      <c r="M346" s="361"/>
      <c r="N346" s="181"/>
      <c r="O346" s="181"/>
      <c r="P346" s="213"/>
      <c r="Q346" s="181"/>
      <c r="S346" s="150"/>
      <c r="T346" s="150"/>
      <c r="U346" s="150"/>
      <c r="V346" s="150"/>
      <c r="W346" s="150"/>
      <c r="X346" s="150"/>
      <c r="Y346" s="150"/>
      <c r="Z346" s="150"/>
      <c r="AA346" s="150"/>
      <c r="AB346" s="150"/>
      <c r="AC346" s="150"/>
      <c r="AD346" s="150"/>
      <c r="AE346" s="150"/>
      <c r="AF346" s="150"/>
      <c r="AG346" s="150"/>
      <c r="AH346" s="150"/>
      <c r="AI346" s="150"/>
      <c r="AJ346" s="150"/>
      <c r="AK346" s="150"/>
      <c r="AL346" s="150"/>
    </row>
    <row r="347" spans="1:41" ht="21.6" thickBot="1" x14ac:dyDescent="0.45">
      <c r="A347" s="250"/>
      <c r="B347" s="273"/>
      <c r="C347" s="245">
        <f>C340+1</f>
        <v>50</v>
      </c>
      <c r="D347" s="238" t="s">
        <v>691</v>
      </c>
      <c r="E347" s="233" t="s">
        <v>853</v>
      </c>
      <c r="F347" s="176" t="s">
        <v>74</v>
      </c>
      <c r="G347" s="160"/>
      <c r="H347" s="163"/>
      <c r="I347" s="346" t="s">
        <v>94</v>
      </c>
      <c r="J347" s="254" t="s">
        <v>95</v>
      </c>
      <c r="K347" s="350" t="s">
        <v>679</v>
      </c>
      <c r="L347" s="294"/>
      <c r="M347" s="360"/>
      <c r="N347" s="207" t="s">
        <v>692</v>
      </c>
      <c r="O347" s="207"/>
      <c r="P347" s="208"/>
      <c r="Q347" s="207"/>
      <c r="R347" s="160"/>
      <c r="S347" s="150"/>
      <c r="T347" s="150"/>
      <c r="U347" s="150"/>
      <c r="V347" s="150"/>
      <c r="W347" s="150"/>
      <c r="X347" s="150"/>
      <c r="Y347" s="150"/>
      <c r="Z347" s="150"/>
      <c r="AA347" s="150"/>
      <c r="AB347" s="150"/>
      <c r="AC347" s="150"/>
      <c r="AD347" s="150"/>
      <c r="AE347" s="150"/>
      <c r="AF347" s="150"/>
      <c r="AG347" s="150"/>
      <c r="AH347" s="150"/>
      <c r="AI347" s="150"/>
      <c r="AJ347" s="150"/>
      <c r="AK347" s="150"/>
      <c r="AL347" s="150"/>
      <c r="AM347" s="160"/>
      <c r="AN347" s="160"/>
      <c r="AO347" s="160"/>
    </row>
    <row r="348" spans="1:41" ht="21.6" thickBot="1" x14ac:dyDescent="0.45">
      <c r="A348" s="250"/>
      <c r="B348" s="273"/>
      <c r="C348" s="246"/>
      <c r="D348" s="239"/>
      <c r="E348" s="234"/>
      <c r="F348" s="176" t="s">
        <v>95</v>
      </c>
      <c r="H348" s="161"/>
      <c r="I348" s="264"/>
      <c r="J348" s="255"/>
      <c r="K348" s="351"/>
      <c r="L348" s="250"/>
      <c r="M348" s="255"/>
      <c r="N348" s="207" t="s">
        <v>693</v>
      </c>
      <c r="O348" s="207"/>
      <c r="P348" s="208"/>
      <c r="Q348" s="207"/>
      <c r="S348" s="150"/>
      <c r="T348" s="150"/>
      <c r="U348" s="150"/>
      <c r="V348" s="150"/>
      <c r="W348" s="150"/>
      <c r="X348" s="150"/>
      <c r="Y348" s="150"/>
      <c r="Z348" s="150"/>
      <c r="AA348" s="150"/>
      <c r="AB348" s="150"/>
      <c r="AC348" s="150"/>
      <c r="AD348" s="150"/>
      <c r="AE348" s="150"/>
      <c r="AF348" s="150"/>
      <c r="AG348" s="150"/>
      <c r="AH348" s="150"/>
      <c r="AI348" s="150"/>
      <c r="AJ348" s="150"/>
      <c r="AK348" s="150"/>
      <c r="AL348" s="150"/>
    </row>
    <row r="349" spans="1:41" ht="21.6" thickBot="1" x14ac:dyDescent="0.45">
      <c r="A349" s="250"/>
      <c r="B349" s="273"/>
      <c r="C349" s="246"/>
      <c r="D349" s="238" t="s">
        <v>694</v>
      </c>
      <c r="E349" s="233" t="s">
        <v>695</v>
      </c>
      <c r="F349" s="176" t="s">
        <v>106</v>
      </c>
      <c r="H349" s="161"/>
      <c r="I349" s="249"/>
      <c r="J349" s="255"/>
      <c r="K349" s="255"/>
      <c r="L349" s="250"/>
      <c r="M349" s="255"/>
      <c r="N349" s="207" t="s">
        <v>696</v>
      </c>
      <c r="O349" s="207"/>
      <c r="P349" s="208"/>
      <c r="Q349" s="207"/>
      <c r="S349" s="150"/>
      <c r="T349" s="150"/>
      <c r="U349" s="150"/>
      <c r="V349" s="150"/>
      <c r="W349" s="150"/>
      <c r="X349" s="150"/>
      <c r="Y349" s="150"/>
      <c r="Z349" s="150"/>
      <c r="AA349" s="150"/>
      <c r="AB349" s="150"/>
      <c r="AC349" s="150"/>
      <c r="AD349" s="150"/>
      <c r="AE349" s="150"/>
      <c r="AF349" s="150"/>
      <c r="AG349" s="150"/>
      <c r="AH349" s="150"/>
      <c r="AI349" s="150"/>
      <c r="AJ349" s="150"/>
      <c r="AK349" s="150"/>
      <c r="AL349" s="150"/>
    </row>
    <row r="350" spans="1:41" ht="21.6" thickBot="1" x14ac:dyDescent="0.45">
      <c r="A350" s="250"/>
      <c r="B350" s="273"/>
      <c r="C350" s="246"/>
      <c r="D350" s="239"/>
      <c r="E350" s="234"/>
      <c r="F350" s="177" t="s">
        <v>113</v>
      </c>
      <c r="H350" s="161"/>
      <c r="I350" s="347" t="s">
        <v>115</v>
      </c>
      <c r="J350" s="255"/>
      <c r="K350" s="255"/>
      <c r="L350" s="250"/>
      <c r="M350" s="255"/>
      <c r="N350" s="207" t="s">
        <v>697</v>
      </c>
      <c r="O350" s="207"/>
      <c r="P350" s="208"/>
      <c r="Q350" s="207"/>
      <c r="S350" s="150"/>
      <c r="T350" s="150"/>
      <c r="U350" s="150"/>
      <c r="V350" s="150"/>
      <c r="W350" s="150"/>
      <c r="X350" s="150"/>
      <c r="Y350" s="150"/>
      <c r="Z350" s="150"/>
      <c r="AA350" s="150"/>
      <c r="AB350" s="150"/>
      <c r="AC350" s="150"/>
      <c r="AD350" s="150"/>
      <c r="AE350" s="150"/>
      <c r="AF350" s="150"/>
      <c r="AG350" s="150"/>
      <c r="AH350" s="150"/>
      <c r="AI350" s="150"/>
      <c r="AJ350" s="150"/>
      <c r="AK350" s="150"/>
      <c r="AL350" s="150"/>
    </row>
    <row r="351" spans="1:41" ht="21.6" thickBot="1" x14ac:dyDescent="0.45">
      <c r="A351" s="250"/>
      <c r="B351" s="273"/>
      <c r="C351" s="246"/>
      <c r="D351" s="238" t="s">
        <v>698</v>
      </c>
      <c r="E351" s="233" t="s">
        <v>699</v>
      </c>
      <c r="F351" s="177" t="s">
        <v>118</v>
      </c>
      <c r="H351" s="161"/>
      <c r="I351" s="264"/>
      <c r="J351" s="255"/>
      <c r="K351" s="255"/>
      <c r="L351" s="250"/>
      <c r="M351" s="255"/>
      <c r="N351" s="207"/>
      <c r="O351" s="207"/>
      <c r="P351" s="208"/>
      <c r="Q351" s="207"/>
      <c r="S351" s="150"/>
      <c r="T351" s="150"/>
      <c r="U351" s="150"/>
      <c r="V351" s="150"/>
      <c r="W351" s="150"/>
      <c r="X351" s="150"/>
      <c r="Y351" s="150"/>
      <c r="Z351" s="150"/>
      <c r="AA351" s="150"/>
      <c r="AB351" s="150"/>
      <c r="AC351" s="150"/>
      <c r="AD351" s="150"/>
      <c r="AE351" s="150"/>
      <c r="AF351" s="150"/>
      <c r="AG351" s="150"/>
      <c r="AH351" s="150"/>
      <c r="AI351" s="150"/>
      <c r="AJ351" s="150"/>
      <c r="AK351" s="150"/>
      <c r="AL351" s="150"/>
    </row>
    <row r="352" spans="1:41" ht="21.6" thickBot="1" x14ac:dyDescent="0.45">
      <c r="A352" s="250"/>
      <c r="B352" s="273"/>
      <c r="C352" s="247"/>
      <c r="D352" s="239"/>
      <c r="E352" s="234"/>
      <c r="F352" s="183" t="s">
        <v>124</v>
      </c>
      <c r="H352" s="161"/>
      <c r="I352" s="249"/>
      <c r="J352" s="256"/>
      <c r="K352" s="256"/>
      <c r="L352" s="251"/>
      <c r="M352" s="256"/>
      <c r="N352" s="210"/>
      <c r="O352" s="210"/>
      <c r="P352" s="211"/>
      <c r="Q352" s="210"/>
      <c r="S352" s="150"/>
      <c r="T352" s="150"/>
      <c r="U352" s="150"/>
      <c r="V352" s="150"/>
      <c r="W352" s="150"/>
      <c r="X352" s="150"/>
      <c r="Y352" s="150"/>
      <c r="Z352" s="150"/>
      <c r="AA352" s="150"/>
      <c r="AB352" s="150"/>
      <c r="AC352" s="150"/>
      <c r="AD352" s="150"/>
      <c r="AE352" s="150"/>
      <c r="AF352" s="150"/>
      <c r="AG352" s="150"/>
      <c r="AH352" s="150"/>
      <c r="AI352" s="150"/>
      <c r="AJ352" s="150"/>
      <c r="AK352" s="150"/>
      <c r="AL352" s="150"/>
    </row>
    <row r="353" spans="1:41" ht="31.8" thickBot="1" x14ac:dyDescent="0.65">
      <c r="A353" s="250"/>
      <c r="B353" s="184"/>
      <c r="C353" s="178"/>
      <c r="D353" s="179"/>
      <c r="E353" s="180"/>
      <c r="F353" s="181"/>
      <c r="G353" s="158"/>
      <c r="H353" s="159"/>
      <c r="I353" s="181"/>
      <c r="J353" s="158"/>
      <c r="K353" s="352"/>
      <c r="L353" s="212"/>
      <c r="M353" s="361"/>
      <c r="N353" s="181"/>
      <c r="O353" s="181"/>
      <c r="P353" s="213"/>
      <c r="Q353" s="181"/>
      <c r="S353" s="150"/>
      <c r="T353" s="150"/>
      <c r="U353" s="150"/>
      <c r="V353" s="150"/>
      <c r="W353" s="150"/>
      <c r="X353" s="150"/>
      <c r="Y353" s="150"/>
      <c r="Z353" s="150"/>
      <c r="AA353" s="150"/>
      <c r="AB353" s="150"/>
      <c r="AC353" s="150"/>
      <c r="AD353" s="150"/>
      <c r="AE353" s="150"/>
      <c r="AF353" s="150"/>
      <c r="AG353" s="150"/>
      <c r="AH353" s="150"/>
      <c r="AI353" s="150"/>
      <c r="AJ353" s="150"/>
      <c r="AK353" s="150"/>
      <c r="AL353" s="150"/>
    </row>
    <row r="354" spans="1:41" ht="21.6" thickBot="1" x14ac:dyDescent="0.45">
      <c r="A354" s="250"/>
      <c r="B354" s="269" t="s">
        <v>506</v>
      </c>
      <c r="C354" s="245">
        <f>C347+1</f>
        <v>51</v>
      </c>
      <c r="D354" s="238" t="s">
        <v>700</v>
      </c>
      <c r="E354" s="241" t="s">
        <v>854</v>
      </c>
      <c r="F354" s="176" t="s">
        <v>74</v>
      </c>
      <c r="G354" s="160"/>
      <c r="H354" s="163"/>
      <c r="I354" s="346" t="s">
        <v>94</v>
      </c>
      <c r="J354" s="254" t="s">
        <v>95</v>
      </c>
      <c r="K354" s="350" t="s">
        <v>701</v>
      </c>
      <c r="L354" s="294"/>
      <c r="M354" s="360"/>
      <c r="N354" s="207" t="s">
        <v>702</v>
      </c>
      <c r="O354" s="207"/>
      <c r="P354" s="208"/>
      <c r="Q354" s="207"/>
      <c r="R354" s="160"/>
      <c r="S354" s="150"/>
      <c r="T354" s="150"/>
      <c r="U354" s="150"/>
      <c r="V354" s="150"/>
      <c r="W354" s="150"/>
      <c r="X354" s="150"/>
      <c r="Y354" s="150"/>
      <c r="Z354" s="150"/>
      <c r="AA354" s="150"/>
      <c r="AB354" s="150"/>
      <c r="AC354" s="150"/>
      <c r="AD354" s="150"/>
      <c r="AE354" s="150"/>
      <c r="AF354" s="150"/>
      <c r="AG354" s="150"/>
      <c r="AH354" s="150"/>
      <c r="AI354" s="150"/>
      <c r="AJ354" s="150"/>
      <c r="AK354" s="150"/>
      <c r="AL354" s="150"/>
      <c r="AM354" s="160"/>
      <c r="AN354" s="160"/>
      <c r="AO354" s="160"/>
    </row>
    <row r="355" spans="1:41" ht="42.6" thickBot="1" x14ac:dyDescent="0.45">
      <c r="A355" s="250"/>
      <c r="B355" s="264"/>
      <c r="C355" s="246"/>
      <c r="D355" s="239"/>
      <c r="E355" s="234"/>
      <c r="F355" s="176" t="s">
        <v>95</v>
      </c>
      <c r="H355" s="161"/>
      <c r="I355" s="264"/>
      <c r="J355" s="255"/>
      <c r="K355" s="351"/>
      <c r="L355" s="250"/>
      <c r="M355" s="255"/>
      <c r="N355" s="207" t="s">
        <v>703</v>
      </c>
      <c r="O355" s="207"/>
      <c r="P355" s="208"/>
      <c r="Q355" s="207"/>
      <c r="S355" s="150"/>
      <c r="T355" s="150"/>
      <c r="U355" s="150"/>
      <c r="V355" s="150"/>
      <c r="W355" s="150"/>
      <c r="X355" s="150"/>
      <c r="Y355" s="150"/>
      <c r="Z355" s="150"/>
      <c r="AA355" s="150"/>
      <c r="AB355" s="150"/>
      <c r="AC355" s="150"/>
      <c r="AD355" s="150"/>
      <c r="AE355" s="150"/>
      <c r="AF355" s="150"/>
      <c r="AG355" s="150"/>
      <c r="AH355" s="150"/>
      <c r="AI355" s="150"/>
      <c r="AJ355" s="150"/>
      <c r="AK355" s="150"/>
      <c r="AL355" s="150"/>
    </row>
    <row r="356" spans="1:41" ht="21.6" thickBot="1" x14ac:dyDescent="0.45">
      <c r="A356" s="250"/>
      <c r="B356" s="264"/>
      <c r="C356" s="246"/>
      <c r="D356" s="238" t="s">
        <v>704</v>
      </c>
      <c r="E356" s="236" t="s">
        <v>705</v>
      </c>
      <c r="F356" s="176" t="s">
        <v>106</v>
      </c>
      <c r="H356" s="161"/>
      <c r="I356" s="249"/>
      <c r="J356" s="255"/>
      <c r="K356" s="255"/>
      <c r="L356" s="250"/>
      <c r="M356" s="255"/>
      <c r="N356" s="207" t="s">
        <v>706</v>
      </c>
      <c r="O356" s="207"/>
      <c r="P356" s="208"/>
      <c r="Q356" s="207"/>
      <c r="S356" s="150"/>
      <c r="T356" s="150"/>
      <c r="U356" s="150"/>
      <c r="V356" s="150"/>
      <c r="W356" s="150"/>
      <c r="X356" s="150"/>
      <c r="Y356" s="150"/>
      <c r="Z356" s="150"/>
      <c r="AA356" s="150"/>
      <c r="AB356" s="150"/>
      <c r="AC356" s="150"/>
      <c r="AD356" s="150"/>
      <c r="AE356" s="150"/>
      <c r="AF356" s="150"/>
      <c r="AG356" s="150"/>
      <c r="AH356" s="150"/>
      <c r="AI356" s="150"/>
      <c r="AJ356" s="150"/>
      <c r="AK356" s="150"/>
      <c r="AL356" s="150"/>
    </row>
    <row r="357" spans="1:41" ht="21.6" thickBot="1" x14ac:dyDescent="0.45">
      <c r="A357" s="250"/>
      <c r="B357" s="264"/>
      <c r="C357" s="246"/>
      <c r="D357" s="239"/>
      <c r="E357" s="240"/>
      <c r="F357" s="177" t="s">
        <v>113</v>
      </c>
      <c r="H357" s="161"/>
      <c r="I357" s="347" t="s">
        <v>115</v>
      </c>
      <c r="J357" s="255"/>
      <c r="K357" s="255"/>
      <c r="L357" s="250"/>
      <c r="M357" s="255"/>
      <c r="N357" s="207"/>
      <c r="O357" s="207"/>
      <c r="P357" s="208"/>
      <c r="Q357" s="207"/>
      <c r="S357" s="150"/>
      <c r="T357" s="150"/>
      <c r="U357" s="150"/>
      <c r="V357" s="150"/>
      <c r="W357" s="150"/>
      <c r="X357" s="150"/>
      <c r="Y357" s="150"/>
      <c r="Z357" s="150"/>
      <c r="AA357" s="150"/>
      <c r="AB357" s="150"/>
      <c r="AC357" s="150"/>
      <c r="AD357" s="150"/>
      <c r="AE357" s="150"/>
      <c r="AF357" s="150"/>
      <c r="AG357" s="150"/>
      <c r="AH357" s="150"/>
      <c r="AI357" s="150"/>
      <c r="AJ357" s="150"/>
      <c r="AK357" s="150"/>
      <c r="AL357" s="150"/>
    </row>
    <row r="358" spans="1:41" ht="21.6" thickBot="1" x14ac:dyDescent="0.45">
      <c r="A358" s="250"/>
      <c r="B358" s="264"/>
      <c r="C358" s="246"/>
      <c r="D358" s="238" t="s">
        <v>707</v>
      </c>
      <c r="E358" s="236" t="s">
        <v>708</v>
      </c>
      <c r="F358" s="177" t="s">
        <v>118</v>
      </c>
      <c r="H358" s="161"/>
      <c r="I358" s="264"/>
      <c r="J358" s="255"/>
      <c r="K358" s="255"/>
      <c r="L358" s="250"/>
      <c r="M358" s="255"/>
      <c r="N358" s="207"/>
      <c r="O358" s="207"/>
      <c r="P358" s="208"/>
      <c r="Q358" s="207"/>
      <c r="S358" s="150"/>
      <c r="T358" s="150"/>
      <c r="U358" s="150"/>
      <c r="V358" s="150"/>
      <c r="W358" s="150"/>
      <c r="X358" s="150"/>
      <c r="Y358" s="150"/>
      <c r="Z358" s="150"/>
      <c r="AA358" s="150"/>
      <c r="AB358" s="150"/>
      <c r="AC358" s="150"/>
      <c r="AD358" s="150"/>
      <c r="AE358" s="150"/>
      <c r="AF358" s="150"/>
      <c r="AG358" s="150"/>
      <c r="AH358" s="150"/>
      <c r="AI358" s="150"/>
      <c r="AJ358" s="150"/>
      <c r="AK358" s="150"/>
      <c r="AL358" s="150"/>
    </row>
    <row r="359" spans="1:41" ht="21.6" thickBot="1" x14ac:dyDescent="0.45">
      <c r="A359" s="250"/>
      <c r="B359" s="264"/>
      <c r="C359" s="247"/>
      <c r="D359" s="239"/>
      <c r="E359" s="237"/>
      <c r="F359" s="183" t="s">
        <v>124</v>
      </c>
      <c r="H359" s="161"/>
      <c r="I359" s="249"/>
      <c r="J359" s="256"/>
      <c r="K359" s="256"/>
      <c r="L359" s="251"/>
      <c r="M359" s="256"/>
      <c r="N359" s="210"/>
      <c r="O359" s="210"/>
      <c r="P359" s="211"/>
      <c r="Q359" s="210"/>
      <c r="S359" s="150"/>
      <c r="T359" s="150"/>
      <c r="U359" s="150"/>
      <c r="V359" s="150"/>
      <c r="W359" s="150"/>
      <c r="X359" s="150"/>
      <c r="Y359" s="150"/>
      <c r="Z359" s="150"/>
      <c r="AA359" s="150"/>
      <c r="AB359" s="150"/>
      <c r="AC359" s="150"/>
      <c r="AD359" s="150"/>
      <c r="AE359" s="150"/>
      <c r="AF359" s="150"/>
      <c r="AG359" s="150"/>
      <c r="AH359" s="150"/>
      <c r="AI359" s="150"/>
      <c r="AJ359" s="150"/>
      <c r="AK359" s="150"/>
      <c r="AL359" s="150"/>
    </row>
    <row r="360" spans="1:41" ht="18.600000000000001" thickBot="1" x14ac:dyDescent="0.4">
      <c r="A360" s="250"/>
      <c r="B360" s="264"/>
      <c r="C360" s="178"/>
      <c r="D360" s="179"/>
      <c r="E360" s="180"/>
      <c r="F360" s="181"/>
      <c r="G360" s="158"/>
      <c r="H360" s="159"/>
      <c r="I360" s="181"/>
      <c r="J360" s="158"/>
      <c r="K360" s="352"/>
      <c r="L360" s="212"/>
      <c r="M360" s="361"/>
      <c r="N360" s="181"/>
      <c r="O360" s="181"/>
      <c r="P360" s="213"/>
      <c r="Q360" s="181"/>
      <c r="S360" s="150"/>
      <c r="T360" s="150"/>
      <c r="U360" s="150"/>
      <c r="V360" s="150"/>
      <c r="W360" s="150"/>
      <c r="X360" s="150"/>
      <c r="Y360" s="150"/>
      <c r="Z360" s="150"/>
      <c r="AA360" s="150"/>
      <c r="AB360" s="150"/>
      <c r="AC360" s="150"/>
      <c r="AD360" s="150"/>
      <c r="AE360" s="150"/>
      <c r="AF360" s="150"/>
      <c r="AG360" s="150"/>
      <c r="AH360" s="150"/>
      <c r="AI360" s="150"/>
      <c r="AJ360" s="150"/>
      <c r="AK360" s="150"/>
      <c r="AL360" s="150"/>
    </row>
    <row r="361" spans="1:41" ht="21.6" thickBot="1" x14ac:dyDescent="0.45">
      <c r="A361" s="250"/>
      <c r="B361" s="264"/>
      <c r="C361" s="245">
        <f>C354+1</f>
        <v>52</v>
      </c>
      <c r="D361" s="238" t="s">
        <v>709</v>
      </c>
      <c r="E361" s="241" t="s">
        <v>855</v>
      </c>
      <c r="F361" s="176" t="s">
        <v>74</v>
      </c>
      <c r="G361" s="160"/>
      <c r="H361" s="161"/>
      <c r="I361" s="346" t="s">
        <v>94</v>
      </c>
      <c r="J361" s="254" t="s">
        <v>95</v>
      </c>
      <c r="K361" s="350" t="s">
        <v>710</v>
      </c>
      <c r="L361" s="294"/>
      <c r="M361" s="360"/>
      <c r="N361" s="207" t="s">
        <v>711</v>
      </c>
      <c r="O361" s="207"/>
      <c r="P361" s="208"/>
      <c r="Q361" s="207"/>
      <c r="R361" s="160"/>
      <c r="S361" s="150"/>
      <c r="T361" s="150"/>
      <c r="U361" s="150"/>
      <c r="V361" s="150"/>
      <c r="W361" s="150"/>
      <c r="X361" s="150"/>
      <c r="Y361" s="150"/>
      <c r="Z361" s="150"/>
      <c r="AA361" s="150"/>
      <c r="AB361" s="150"/>
      <c r="AC361" s="150"/>
      <c r="AD361" s="150"/>
      <c r="AE361" s="150"/>
      <c r="AF361" s="150"/>
      <c r="AG361" s="150"/>
      <c r="AH361" s="150"/>
      <c r="AI361" s="150"/>
      <c r="AJ361" s="150"/>
      <c r="AK361" s="150"/>
      <c r="AL361" s="150"/>
      <c r="AM361" s="160"/>
      <c r="AN361" s="160"/>
      <c r="AO361" s="160"/>
    </row>
    <row r="362" spans="1:41" ht="42.6" thickBot="1" x14ac:dyDescent="0.45">
      <c r="A362" s="250"/>
      <c r="B362" s="264"/>
      <c r="C362" s="246"/>
      <c r="D362" s="239"/>
      <c r="E362" s="234"/>
      <c r="F362" s="176" t="s">
        <v>95</v>
      </c>
      <c r="H362" s="161"/>
      <c r="I362" s="264"/>
      <c r="J362" s="255"/>
      <c r="K362" s="358"/>
      <c r="L362" s="250"/>
      <c r="M362" s="255"/>
      <c r="N362" s="207" t="s">
        <v>712</v>
      </c>
      <c r="O362" s="207"/>
      <c r="P362" s="208"/>
      <c r="Q362" s="207"/>
      <c r="S362" s="150"/>
      <c r="T362" s="150"/>
      <c r="U362" s="150"/>
      <c r="V362" s="150"/>
      <c r="W362" s="150"/>
      <c r="X362" s="150"/>
      <c r="Y362" s="150"/>
      <c r="Z362" s="150"/>
      <c r="AA362" s="150"/>
      <c r="AB362" s="150"/>
      <c r="AC362" s="150"/>
      <c r="AD362" s="150"/>
      <c r="AE362" s="150"/>
      <c r="AF362" s="150"/>
      <c r="AG362" s="150"/>
      <c r="AH362" s="150"/>
      <c r="AI362" s="150"/>
      <c r="AJ362" s="150"/>
      <c r="AK362" s="150"/>
      <c r="AL362" s="150"/>
    </row>
    <row r="363" spans="1:41" ht="21.6" thickBot="1" x14ac:dyDescent="0.45">
      <c r="A363" s="250"/>
      <c r="B363" s="264"/>
      <c r="C363" s="246"/>
      <c r="D363" s="238" t="s">
        <v>713</v>
      </c>
      <c r="E363" s="236" t="s">
        <v>714</v>
      </c>
      <c r="F363" s="176" t="s">
        <v>106</v>
      </c>
      <c r="H363" s="161"/>
      <c r="I363" s="249"/>
      <c r="J363" s="255"/>
      <c r="K363" s="255"/>
      <c r="L363" s="250"/>
      <c r="M363" s="255"/>
      <c r="N363" s="207" t="s">
        <v>706</v>
      </c>
      <c r="O363" s="207"/>
      <c r="P363" s="208"/>
      <c r="Q363" s="207"/>
      <c r="S363" s="150"/>
      <c r="T363" s="150"/>
      <c r="U363" s="150"/>
      <c r="V363" s="150"/>
      <c r="W363" s="150"/>
      <c r="X363" s="150"/>
      <c r="Y363" s="150"/>
      <c r="Z363" s="150"/>
      <c r="AA363" s="150"/>
      <c r="AB363" s="150"/>
      <c r="AC363" s="150"/>
      <c r="AD363" s="150"/>
      <c r="AE363" s="150"/>
      <c r="AF363" s="150"/>
      <c r="AG363" s="150"/>
      <c r="AH363" s="150"/>
      <c r="AI363" s="150"/>
      <c r="AJ363" s="150"/>
      <c r="AK363" s="150"/>
      <c r="AL363" s="150"/>
    </row>
    <row r="364" spans="1:41" ht="21.6" thickBot="1" x14ac:dyDescent="0.45">
      <c r="A364" s="250"/>
      <c r="B364" s="264"/>
      <c r="C364" s="246"/>
      <c r="D364" s="239"/>
      <c r="E364" s="240"/>
      <c r="F364" s="177" t="s">
        <v>113</v>
      </c>
      <c r="H364" s="161"/>
      <c r="I364" s="347" t="s">
        <v>115</v>
      </c>
      <c r="J364" s="255"/>
      <c r="K364" s="255"/>
      <c r="L364" s="250"/>
      <c r="M364" s="255"/>
      <c r="N364" s="207"/>
      <c r="O364" s="207"/>
      <c r="P364" s="208"/>
      <c r="Q364" s="207"/>
      <c r="S364" s="150"/>
      <c r="T364" s="150"/>
      <c r="U364" s="150"/>
      <c r="V364" s="150"/>
      <c r="W364" s="150"/>
      <c r="X364" s="150"/>
      <c r="Y364" s="150"/>
      <c r="Z364" s="150"/>
      <c r="AA364" s="150"/>
      <c r="AB364" s="150"/>
      <c r="AC364" s="150"/>
      <c r="AD364" s="150"/>
      <c r="AE364" s="150"/>
      <c r="AF364" s="150"/>
      <c r="AG364" s="150"/>
      <c r="AH364" s="150"/>
      <c r="AI364" s="150"/>
      <c r="AJ364" s="150"/>
      <c r="AK364" s="150"/>
      <c r="AL364" s="150"/>
    </row>
    <row r="365" spans="1:41" ht="21.6" thickBot="1" x14ac:dyDescent="0.45">
      <c r="A365" s="250"/>
      <c r="B365" s="264"/>
      <c r="C365" s="246"/>
      <c r="D365" s="238" t="s">
        <v>715</v>
      </c>
      <c r="E365" s="236" t="s">
        <v>716</v>
      </c>
      <c r="F365" s="177" t="s">
        <v>118</v>
      </c>
      <c r="H365" s="161"/>
      <c r="I365" s="264"/>
      <c r="J365" s="255"/>
      <c r="K365" s="255"/>
      <c r="L365" s="250"/>
      <c r="M365" s="255"/>
      <c r="N365" s="207"/>
      <c r="O365" s="207"/>
      <c r="P365" s="208"/>
      <c r="Q365" s="207"/>
      <c r="S365" s="150"/>
      <c r="T365" s="150"/>
      <c r="U365" s="150"/>
      <c r="V365" s="150"/>
      <c r="W365" s="150"/>
      <c r="X365" s="150"/>
      <c r="Y365" s="150"/>
      <c r="Z365" s="150"/>
      <c r="AA365" s="150"/>
      <c r="AB365" s="150"/>
      <c r="AC365" s="150"/>
      <c r="AD365" s="150"/>
      <c r="AE365" s="150"/>
      <c r="AF365" s="150"/>
      <c r="AG365" s="150"/>
      <c r="AH365" s="150"/>
      <c r="AI365" s="150"/>
      <c r="AJ365" s="150"/>
      <c r="AK365" s="150"/>
      <c r="AL365" s="150"/>
    </row>
    <row r="366" spans="1:41" ht="21.6" thickBot="1" x14ac:dyDescent="0.45">
      <c r="A366" s="250"/>
      <c r="B366" s="264"/>
      <c r="C366" s="247"/>
      <c r="D366" s="239"/>
      <c r="E366" s="237"/>
      <c r="F366" s="183" t="s">
        <v>124</v>
      </c>
      <c r="H366" s="161"/>
      <c r="I366" s="249"/>
      <c r="J366" s="256"/>
      <c r="K366" s="256"/>
      <c r="L366" s="251"/>
      <c r="M366" s="256"/>
      <c r="N366" s="210"/>
      <c r="O366" s="210"/>
      <c r="P366" s="211"/>
      <c r="Q366" s="210"/>
      <c r="S366" s="150"/>
      <c r="T366" s="150"/>
      <c r="U366" s="150"/>
      <c r="V366" s="150"/>
      <c r="W366" s="150"/>
      <c r="X366" s="150"/>
      <c r="Y366" s="150"/>
      <c r="Z366" s="150"/>
      <c r="AA366" s="150"/>
      <c r="AB366" s="150"/>
      <c r="AC366" s="150"/>
      <c r="AD366" s="150"/>
      <c r="AE366" s="150"/>
      <c r="AF366" s="150"/>
      <c r="AG366" s="150"/>
      <c r="AH366" s="150"/>
      <c r="AI366" s="150"/>
      <c r="AJ366" s="150"/>
      <c r="AK366" s="150"/>
      <c r="AL366" s="150"/>
    </row>
    <row r="367" spans="1:41" ht="18.600000000000001" thickBot="1" x14ac:dyDescent="0.4">
      <c r="A367" s="250"/>
      <c r="B367" s="264"/>
      <c r="C367" s="178"/>
      <c r="D367" s="179"/>
      <c r="E367" s="180"/>
      <c r="F367" s="181"/>
      <c r="G367" s="158"/>
      <c r="H367" s="159"/>
      <c r="I367" s="181"/>
      <c r="J367" s="158"/>
      <c r="K367" s="352"/>
      <c r="L367" s="212"/>
      <c r="M367" s="361"/>
      <c r="N367" s="181"/>
      <c r="O367" s="181"/>
      <c r="P367" s="213"/>
      <c r="Q367" s="181"/>
      <c r="S367" s="150"/>
      <c r="T367" s="150"/>
      <c r="U367" s="150"/>
      <c r="V367" s="150"/>
      <c r="W367" s="150"/>
      <c r="X367" s="150"/>
      <c r="Y367" s="150"/>
      <c r="Z367" s="150"/>
      <c r="AA367" s="150"/>
      <c r="AB367" s="150"/>
      <c r="AC367" s="150"/>
      <c r="AD367" s="150"/>
      <c r="AE367" s="150"/>
      <c r="AF367" s="150"/>
      <c r="AG367" s="150"/>
      <c r="AH367" s="150"/>
      <c r="AI367" s="150"/>
      <c r="AJ367" s="150"/>
      <c r="AK367" s="150"/>
      <c r="AL367" s="150"/>
    </row>
    <row r="368" spans="1:41" ht="42.6" thickBot="1" x14ac:dyDescent="0.45">
      <c r="A368" s="250"/>
      <c r="B368" s="264"/>
      <c r="C368" s="245">
        <f>C361+1</f>
        <v>53</v>
      </c>
      <c r="D368" s="238" t="s">
        <v>717</v>
      </c>
      <c r="E368" s="233" t="s">
        <v>856</v>
      </c>
      <c r="F368" s="176" t="s">
        <v>74</v>
      </c>
      <c r="G368" s="160"/>
      <c r="H368" s="163"/>
      <c r="I368" s="346" t="s">
        <v>94</v>
      </c>
      <c r="J368" s="254" t="s">
        <v>95</v>
      </c>
      <c r="K368" s="350" t="s">
        <v>718</v>
      </c>
      <c r="L368" s="294"/>
      <c r="M368" s="360"/>
      <c r="N368" s="207" t="s">
        <v>719</v>
      </c>
      <c r="O368" s="207"/>
      <c r="P368" s="208"/>
      <c r="Q368" s="207"/>
      <c r="R368" s="160"/>
      <c r="S368" s="150"/>
      <c r="T368" s="150"/>
      <c r="U368" s="150"/>
      <c r="V368" s="150"/>
      <c r="W368" s="150"/>
      <c r="X368" s="150"/>
      <c r="Y368" s="150"/>
      <c r="Z368" s="150"/>
      <c r="AA368" s="150"/>
      <c r="AB368" s="150"/>
      <c r="AC368" s="150"/>
      <c r="AD368" s="150"/>
      <c r="AE368" s="150"/>
      <c r="AF368" s="150"/>
      <c r="AG368" s="150"/>
      <c r="AH368" s="150"/>
      <c r="AI368" s="150"/>
      <c r="AJ368" s="150"/>
      <c r="AK368" s="150"/>
      <c r="AL368" s="150"/>
      <c r="AM368" s="160"/>
      <c r="AN368" s="160"/>
      <c r="AO368" s="160"/>
    </row>
    <row r="369" spans="1:41" ht="21.6" thickBot="1" x14ac:dyDescent="0.45">
      <c r="A369" s="250"/>
      <c r="B369" s="264"/>
      <c r="C369" s="246"/>
      <c r="D369" s="239"/>
      <c r="E369" s="234"/>
      <c r="F369" s="176" t="s">
        <v>95</v>
      </c>
      <c r="H369" s="161"/>
      <c r="I369" s="264"/>
      <c r="J369" s="255"/>
      <c r="K369" s="351"/>
      <c r="L369" s="250"/>
      <c r="M369" s="255"/>
      <c r="N369" s="207"/>
      <c r="O369" s="207"/>
      <c r="P369" s="208"/>
      <c r="Q369" s="207"/>
      <c r="S369" s="150"/>
      <c r="T369" s="150"/>
      <c r="U369" s="150"/>
      <c r="V369" s="150"/>
      <c r="W369" s="150"/>
      <c r="X369" s="150"/>
      <c r="Y369" s="150"/>
      <c r="Z369" s="150"/>
      <c r="AA369" s="150"/>
      <c r="AB369" s="150"/>
      <c r="AC369" s="150"/>
      <c r="AD369" s="150"/>
      <c r="AE369" s="150"/>
      <c r="AF369" s="150"/>
      <c r="AG369" s="150"/>
      <c r="AH369" s="150"/>
      <c r="AI369" s="150"/>
      <c r="AJ369" s="150"/>
      <c r="AK369" s="150"/>
      <c r="AL369" s="150"/>
    </row>
    <row r="370" spans="1:41" ht="21.6" thickBot="1" x14ac:dyDescent="0.45">
      <c r="A370" s="250"/>
      <c r="B370" s="264"/>
      <c r="C370" s="246"/>
      <c r="D370" s="238" t="s">
        <v>720</v>
      </c>
      <c r="E370" s="233" t="s">
        <v>857</v>
      </c>
      <c r="F370" s="176" t="s">
        <v>106</v>
      </c>
      <c r="H370" s="161"/>
      <c r="I370" s="249"/>
      <c r="J370" s="255"/>
      <c r="K370" s="255"/>
      <c r="L370" s="250"/>
      <c r="M370" s="255"/>
      <c r="N370" s="207"/>
      <c r="O370" s="207"/>
      <c r="P370" s="208"/>
      <c r="Q370" s="207"/>
      <c r="S370" s="150"/>
      <c r="T370" s="150"/>
      <c r="U370" s="150"/>
      <c r="V370" s="150"/>
      <c r="W370" s="150"/>
      <c r="X370" s="150"/>
      <c r="Y370" s="150"/>
      <c r="Z370" s="150"/>
      <c r="AA370" s="150"/>
      <c r="AB370" s="150"/>
      <c r="AC370" s="150"/>
      <c r="AD370" s="150"/>
      <c r="AE370" s="150"/>
      <c r="AF370" s="150"/>
      <c r="AG370" s="150"/>
      <c r="AH370" s="150"/>
      <c r="AI370" s="150"/>
      <c r="AJ370" s="150"/>
      <c r="AK370" s="150"/>
      <c r="AL370" s="150"/>
    </row>
    <row r="371" spans="1:41" ht="21.6" thickBot="1" x14ac:dyDescent="0.45">
      <c r="A371" s="250"/>
      <c r="B371" s="264"/>
      <c r="C371" s="246"/>
      <c r="D371" s="239"/>
      <c r="E371" s="234"/>
      <c r="F371" s="177" t="s">
        <v>113</v>
      </c>
      <c r="H371" s="161"/>
      <c r="I371" s="347" t="s">
        <v>115</v>
      </c>
      <c r="J371" s="255"/>
      <c r="K371" s="255"/>
      <c r="L371" s="250"/>
      <c r="M371" s="255"/>
      <c r="N371" s="207"/>
      <c r="O371" s="207"/>
      <c r="P371" s="208"/>
      <c r="Q371" s="207"/>
      <c r="S371" s="150"/>
      <c r="T371" s="150"/>
      <c r="U371" s="150"/>
      <c r="V371" s="150"/>
      <c r="W371" s="150"/>
      <c r="X371" s="150"/>
      <c r="Y371" s="150"/>
      <c r="Z371" s="150"/>
      <c r="AA371" s="150"/>
      <c r="AB371" s="150"/>
      <c r="AC371" s="150"/>
      <c r="AD371" s="150"/>
      <c r="AE371" s="150"/>
      <c r="AF371" s="150"/>
      <c r="AG371" s="150"/>
      <c r="AH371" s="150"/>
      <c r="AI371" s="150"/>
      <c r="AJ371" s="150"/>
      <c r="AK371" s="150"/>
      <c r="AL371" s="150"/>
    </row>
    <row r="372" spans="1:41" ht="21.6" thickBot="1" x14ac:dyDescent="0.45">
      <c r="A372" s="250"/>
      <c r="B372" s="264"/>
      <c r="C372" s="246"/>
      <c r="D372" s="238" t="s">
        <v>721</v>
      </c>
      <c r="E372" s="233" t="s">
        <v>858</v>
      </c>
      <c r="F372" s="177" t="s">
        <v>118</v>
      </c>
      <c r="H372" s="161"/>
      <c r="I372" s="264"/>
      <c r="J372" s="255"/>
      <c r="K372" s="255"/>
      <c r="L372" s="250"/>
      <c r="M372" s="255"/>
      <c r="N372" s="207"/>
      <c r="O372" s="207"/>
      <c r="P372" s="208"/>
      <c r="Q372" s="207"/>
      <c r="S372" s="150"/>
      <c r="T372" s="150"/>
      <c r="U372" s="150"/>
      <c r="V372" s="150"/>
      <c r="W372" s="150"/>
      <c r="X372" s="150"/>
      <c r="Y372" s="150"/>
      <c r="Z372" s="150"/>
      <c r="AA372" s="150"/>
      <c r="AB372" s="150"/>
      <c r="AC372" s="150"/>
      <c r="AD372" s="150"/>
      <c r="AE372" s="150"/>
      <c r="AF372" s="150"/>
      <c r="AG372" s="150"/>
      <c r="AH372" s="150"/>
      <c r="AI372" s="150"/>
      <c r="AJ372" s="150"/>
      <c r="AK372" s="150"/>
      <c r="AL372" s="150"/>
    </row>
    <row r="373" spans="1:41" ht="31.5" customHeight="1" thickBot="1" x14ac:dyDescent="0.45">
      <c r="A373" s="250"/>
      <c r="B373" s="249"/>
      <c r="C373" s="247"/>
      <c r="D373" s="239"/>
      <c r="E373" s="234"/>
      <c r="F373" s="183" t="s">
        <v>124</v>
      </c>
      <c r="H373" s="161"/>
      <c r="I373" s="249"/>
      <c r="J373" s="256"/>
      <c r="K373" s="256"/>
      <c r="L373" s="251"/>
      <c r="M373" s="256"/>
      <c r="N373" s="210"/>
      <c r="O373" s="210"/>
      <c r="P373" s="211"/>
      <c r="Q373" s="210"/>
      <c r="S373" s="150"/>
      <c r="T373" s="150"/>
      <c r="U373" s="150"/>
      <c r="V373" s="150"/>
      <c r="W373" s="150"/>
      <c r="X373" s="150"/>
      <c r="Y373" s="150"/>
      <c r="Z373" s="150"/>
      <c r="AA373" s="150"/>
      <c r="AB373" s="150"/>
      <c r="AC373" s="150"/>
      <c r="AD373" s="150"/>
      <c r="AE373" s="150"/>
      <c r="AF373" s="150"/>
      <c r="AG373" s="150"/>
      <c r="AH373" s="150"/>
      <c r="AI373" s="150"/>
      <c r="AJ373" s="150"/>
      <c r="AK373" s="150"/>
      <c r="AL373" s="150"/>
    </row>
    <row r="374" spans="1:41" ht="31.8" thickBot="1" x14ac:dyDescent="0.65">
      <c r="A374" s="250"/>
      <c r="B374" s="184"/>
      <c r="C374" s="178"/>
      <c r="D374" s="179"/>
      <c r="E374" s="180"/>
      <c r="F374" s="181"/>
      <c r="G374" s="158"/>
      <c r="H374" s="159"/>
      <c r="I374" s="181"/>
      <c r="J374" s="158"/>
      <c r="K374" s="352"/>
      <c r="L374" s="212"/>
      <c r="M374" s="361"/>
      <c r="N374" s="181"/>
      <c r="O374" s="181"/>
      <c r="P374" s="213"/>
      <c r="Q374" s="181"/>
      <c r="S374" s="150"/>
      <c r="T374" s="150"/>
      <c r="U374" s="150"/>
      <c r="V374" s="150"/>
      <c r="W374" s="150"/>
      <c r="X374" s="150"/>
      <c r="Y374" s="150"/>
      <c r="Z374" s="150"/>
      <c r="AA374" s="150"/>
      <c r="AB374" s="150"/>
      <c r="AC374" s="150"/>
      <c r="AD374" s="150"/>
      <c r="AE374" s="150"/>
      <c r="AF374" s="150"/>
      <c r="AG374" s="150"/>
      <c r="AH374" s="150"/>
      <c r="AI374" s="150"/>
      <c r="AJ374" s="150"/>
      <c r="AK374" s="150"/>
      <c r="AL374" s="150"/>
    </row>
    <row r="375" spans="1:41" ht="21.6" thickBot="1" x14ac:dyDescent="0.45">
      <c r="A375" s="250"/>
      <c r="B375" s="272" t="s">
        <v>513</v>
      </c>
      <c r="C375" s="245">
        <f>C368+1</f>
        <v>54</v>
      </c>
      <c r="D375" s="238" t="s">
        <v>722</v>
      </c>
      <c r="E375" s="241" t="s">
        <v>859</v>
      </c>
      <c r="F375" s="176" t="s">
        <v>74</v>
      </c>
      <c r="G375" s="160"/>
      <c r="H375" s="163"/>
      <c r="I375" s="346" t="s">
        <v>94</v>
      </c>
      <c r="J375" s="254" t="s">
        <v>95</v>
      </c>
      <c r="K375" s="350" t="s">
        <v>723</v>
      </c>
      <c r="L375" s="294"/>
      <c r="M375" s="360"/>
      <c r="N375" s="207" t="s">
        <v>724</v>
      </c>
      <c r="O375" s="207"/>
      <c r="P375" s="208"/>
      <c r="Q375" s="207"/>
      <c r="R375" s="160"/>
      <c r="S375" s="150"/>
      <c r="T375" s="150"/>
      <c r="U375" s="150"/>
      <c r="V375" s="150"/>
      <c r="W375" s="150"/>
      <c r="X375" s="150"/>
      <c r="Y375" s="150"/>
      <c r="Z375" s="150"/>
      <c r="AA375" s="150"/>
      <c r="AB375" s="150"/>
      <c r="AC375" s="150"/>
      <c r="AD375" s="150"/>
      <c r="AE375" s="150"/>
      <c r="AF375" s="150"/>
      <c r="AG375" s="150"/>
      <c r="AH375" s="150"/>
      <c r="AI375" s="150"/>
      <c r="AJ375" s="150"/>
      <c r="AK375" s="150"/>
      <c r="AL375" s="150"/>
      <c r="AM375" s="160"/>
      <c r="AN375" s="160"/>
      <c r="AO375" s="160"/>
    </row>
    <row r="376" spans="1:41" ht="69.75" customHeight="1" thickBot="1" x14ac:dyDescent="0.45">
      <c r="A376" s="250"/>
      <c r="B376" s="273"/>
      <c r="C376" s="246"/>
      <c r="D376" s="239"/>
      <c r="E376" s="234"/>
      <c r="F376" s="176" t="s">
        <v>95</v>
      </c>
      <c r="H376" s="161"/>
      <c r="I376" s="264"/>
      <c r="J376" s="255"/>
      <c r="K376" s="351"/>
      <c r="L376" s="250"/>
      <c r="M376" s="255"/>
      <c r="N376" s="207"/>
      <c r="O376" s="207"/>
      <c r="P376" s="208"/>
      <c r="Q376" s="207"/>
      <c r="S376" s="150"/>
      <c r="T376" s="150"/>
      <c r="U376" s="150"/>
      <c r="V376" s="150"/>
      <c r="W376" s="150"/>
      <c r="X376" s="150"/>
      <c r="Y376" s="150"/>
      <c r="Z376" s="150"/>
      <c r="AA376" s="150"/>
      <c r="AB376" s="150"/>
      <c r="AC376" s="150"/>
      <c r="AD376" s="150"/>
      <c r="AE376" s="150"/>
      <c r="AF376" s="150"/>
      <c r="AG376" s="150"/>
      <c r="AH376" s="150"/>
      <c r="AI376" s="150"/>
      <c r="AJ376" s="150"/>
      <c r="AK376" s="150"/>
      <c r="AL376" s="150"/>
    </row>
    <row r="377" spans="1:41" ht="21.6" thickBot="1" x14ac:dyDescent="0.45">
      <c r="A377" s="250"/>
      <c r="B377" s="273"/>
      <c r="C377" s="246"/>
      <c r="D377" s="238" t="s">
        <v>725</v>
      </c>
      <c r="E377" s="236" t="s">
        <v>860</v>
      </c>
      <c r="F377" s="176" t="s">
        <v>106</v>
      </c>
      <c r="H377" s="161"/>
      <c r="I377" s="249"/>
      <c r="J377" s="255"/>
      <c r="K377" s="255"/>
      <c r="L377" s="250"/>
      <c r="M377" s="255"/>
      <c r="N377" s="207"/>
      <c r="O377" s="207"/>
      <c r="P377" s="208"/>
      <c r="Q377" s="207"/>
      <c r="S377" s="150"/>
      <c r="T377" s="150"/>
      <c r="U377" s="150"/>
      <c r="V377" s="150"/>
      <c r="W377" s="150"/>
      <c r="X377" s="150"/>
      <c r="Y377" s="150"/>
      <c r="Z377" s="150"/>
      <c r="AA377" s="150"/>
      <c r="AB377" s="150"/>
      <c r="AC377" s="150"/>
      <c r="AD377" s="150"/>
      <c r="AE377" s="150"/>
      <c r="AF377" s="150"/>
      <c r="AG377" s="150"/>
      <c r="AH377" s="150"/>
      <c r="AI377" s="150"/>
      <c r="AJ377" s="150"/>
      <c r="AK377" s="150"/>
      <c r="AL377" s="150"/>
    </row>
    <row r="378" spans="1:41" ht="33" customHeight="1" thickBot="1" x14ac:dyDescent="0.45">
      <c r="A378" s="250"/>
      <c r="B378" s="273"/>
      <c r="C378" s="246"/>
      <c r="D378" s="239"/>
      <c r="E378" s="240"/>
      <c r="F378" s="177" t="s">
        <v>113</v>
      </c>
      <c r="H378" s="161"/>
      <c r="I378" s="347" t="s">
        <v>115</v>
      </c>
      <c r="J378" s="255"/>
      <c r="K378" s="255"/>
      <c r="L378" s="250"/>
      <c r="M378" s="255"/>
      <c r="N378" s="207"/>
      <c r="O378" s="207"/>
      <c r="P378" s="208"/>
      <c r="Q378" s="207"/>
      <c r="S378" s="150"/>
      <c r="T378" s="150"/>
      <c r="U378" s="150"/>
      <c r="V378" s="150"/>
      <c r="W378" s="150"/>
      <c r="X378" s="150"/>
      <c r="Y378" s="150"/>
      <c r="Z378" s="150"/>
      <c r="AA378" s="150"/>
      <c r="AB378" s="150"/>
      <c r="AC378" s="150"/>
      <c r="AD378" s="150"/>
      <c r="AE378" s="150"/>
      <c r="AF378" s="150"/>
      <c r="AG378" s="150"/>
      <c r="AH378" s="150"/>
      <c r="AI378" s="150"/>
      <c r="AJ378" s="150"/>
      <c r="AK378" s="150"/>
      <c r="AL378" s="150"/>
    </row>
    <row r="379" spans="1:41" ht="21.6" thickBot="1" x14ac:dyDescent="0.45">
      <c r="A379" s="250"/>
      <c r="B379" s="273"/>
      <c r="C379" s="246"/>
      <c r="D379" s="238" t="s">
        <v>726</v>
      </c>
      <c r="E379" s="236" t="s">
        <v>861</v>
      </c>
      <c r="F379" s="177"/>
      <c r="H379" s="161"/>
      <c r="I379" s="264"/>
      <c r="J379" s="255"/>
      <c r="K379" s="255"/>
      <c r="L379" s="250"/>
      <c r="M379" s="255"/>
      <c r="N379" s="207"/>
      <c r="O379" s="207"/>
      <c r="P379" s="208"/>
      <c r="Q379" s="207"/>
      <c r="S379" s="150"/>
      <c r="T379" s="150"/>
      <c r="U379" s="150"/>
      <c r="V379" s="150"/>
      <c r="W379" s="150"/>
      <c r="X379" s="150"/>
      <c r="Y379" s="150"/>
      <c r="Z379" s="150"/>
      <c r="AA379" s="150"/>
      <c r="AB379" s="150"/>
      <c r="AC379" s="150"/>
      <c r="AD379" s="150"/>
      <c r="AE379" s="150"/>
      <c r="AF379" s="150"/>
      <c r="AG379" s="150"/>
      <c r="AH379" s="150"/>
      <c r="AI379" s="150"/>
      <c r="AJ379" s="150"/>
      <c r="AK379" s="150"/>
      <c r="AL379" s="150"/>
    </row>
    <row r="380" spans="1:41" ht="36" customHeight="1" thickBot="1" x14ac:dyDescent="0.45">
      <c r="A380" s="250"/>
      <c r="B380" s="273"/>
      <c r="C380" s="247"/>
      <c r="D380" s="239"/>
      <c r="E380" s="237"/>
      <c r="F380" s="183" t="s">
        <v>124</v>
      </c>
      <c r="H380" s="161"/>
      <c r="I380" s="249"/>
      <c r="J380" s="256"/>
      <c r="K380" s="256"/>
      <c r="L380" s="251"/>
      <c r="M380" s="256"/>
      <c r="N380" s="210"/>
      <c r="O380" s="210"/>
      <c r="P380" s="211"/>
      <c r="Q380" s="210"/>
      <c r="S380" s="150"/>
      <c r="T380" s="150"/>
      <c r="U380" s="150"/>
      <c r="V380" s="150"/>
      <c r="W380" s="150"/>
      <c r="X380" s="150"/>
      <c r="Y380" s="150"/>
      <c r="Z380" s="150"/>
      <c r="AA380" s="150"/>
      <c r="AB380" s="150"/>
      <c r="AC380" s="150"/>
      <c r="AD380" s="150"/>
      <c r="AE380" s="150"/>
      <c r="AF380" s="150"/>
      <c r="AG380" s="150"/>
      <c r="AH380" s="150"/>
      <c r="AI380" s="150"/>
      <c r="AJ380" s="150"/>
      <c r="AK380" s="150"/>
      <c r="AL380" s="150"/>
    </row>
    <row r="381" spans="1:41" ht="18.600000000000001" thickBot="1" x14ac:dyDescent="0.4">
      <c r="A381" s="250"/>
      <c r="B381" s="273"/>
      <c r="C381" s="178"/>
      <c r="D381" s="179"/>
      <c r="E381" s="180"/>
      <c r="F381" s="181"/>
      <c r="G381" s="158"/>
      <c r="H381" s="159"/>
      <c r="I381" s="181"/>
      <c r="J381" s="158"/>
      <c r="K381" s="352"/>
      <c r="L381" s="212"/>
      <c r="M381" s="361"/>
      <c r="N381" s="181"/>
      <c r="O381" s="181"/>
      <c r="P381" s="213"/>
      <c r="Q381" s="181"/>
      <c r="S381" s="150"/>
      <c r="T381" s="150"/>
      <c r="U381" s="150"/>
      <c r="V381" s="150"/>
      <c r="W381" s="150"/>
      <c r="X381" s="150"/>
      <c r="Y381" s="150"/>
      <c r="Z381" s="150"/>
      <c r="AA381" s="150"/>
      <c r="AB381" s="150"/>
      <c r="AC381" s="150"/>
      <c r="AD381" s="150"/>
      <c r="AE381" s="150"/>
      <c r="AF381" s="150"/>
      <c r="AG381" s="150"/>
      <c r="AH381" s="150"/>
      <c r="AI381" s="150"/>
      <c r="AJ381" s="150"/>
      <c r="AK381" s="150"/>
      <c r="AL381" s="150"/>
    </row>
    <row r="382" spans="1:41" ht="42.6" thickBot="1" x14ac:dyDescent="0.45">
      <c r="A382" s="250"/>
      <c r="B382" s="273"/>
      <c r="C382" s="245">
        <f>C375+1</f>
        <v>55</v>
      </c>
      <c r="D382" s="238" t="s">
        <v>727</v>
      </c>
      <c r="E382" s="233" t="s">
        <v>862</v>
      </c>
      <c r="F382" s="176" t="s">
        <v>74</v>
      </c>
      <c r="G382" s="160"/>
      <c r="H382" s="161"/>
      <c r="I382" s="346" t="s">
        <v>94</v>
      </c>
      <c r="J382" s="254" t="s">
        <v>95</v>
      </c>
      <c r="K382" s="350" t="s">
        <v>728</v>
      </c>
      <c r="L382" s="294"/>
      <c r="M382" s="360"/>
      <c r="N382" s="207" t="s">
        <v>729</v>
      </c>
      <c r="O382" s="207"/>
      <c r="P382" s="208"/>
      <c r="Q382" s="207"/>
      <c r="R382" s="160"/>
      <c r="S382" s="150"/>
      <c r="T382" s="150"/>
      <c r="U382" s="150"/>
      <c r="V382" s="150"/>
      <c r="W382" s="150"/>
      <c r="X382" s="150"/>
      <c r="Y382" s="150"/>
      <c r="Z382" s="150"/>
      <c r="AA382" s="150"/>
      <c r="AB382" s="150"/>
      <c r="AC382" s="150"/>
      <c r="AD382" s="150"/>
      <c r="AE382" s="150"/>
      <c r="AF382" s="150"/>
      <c r="AG382" s="150"/>
      <c r="AH382" s="150"/>
      <c r="AI382" s="150"/>
      <c r="AJ382" s="150"/>
      <c r="AK382" s="150"/>
      <c r="AL382" s="150"/>
      <c r="AM382" s="160"/>
      <c r="AN382" s="160"/>
      <c r="AO382" s="160"/>
    </row>
    <row r="383" spans="1:41" ht="21.6" thickBot="1" x14ac:dyDescent="0.45">
      <c r="A383" s="250"/>
      <c r="B383" s="273"/>
      <c r="C383" s="246"/>
      <c r="D383" s="239"/>
      <c r="E383" s="234"/>
      <c r="F383" s="176" t="s">
        <v>95</v>
      </c>
      <c r="H383" s="161"/>
      <c r="I383" s="264"/>
      <c r="J383" s="255"/>
      <c r="K383" s="351"/>
      <c r="L383" s="250"/>
      <c r="M383" s="255"/>
      <c r="N383" s="207"/>
      <c r="O383" s="207"/>
      <c r="P383" s="208"/>
      <c r="Q383" s="207"/>
      <c r="S383" s="150"/>
      <c r="T383" s="150"/>
      <c r="U383" s="150"/>
      <c r="V383" s="150"/>
      <c r="W383" s="150"/>
      <c r="X383" s="150"/>
      <c r="Y383" s="150"/>
      <c r="Z383" s="150"/>
      <c r="AA383" s="150"/>
      <c r="AB383" s="150"/>
      <c r="AC383" s="150"/>
      <c r="AD383" s="150"/>
      <c r="AE383" s="150"/>
      <c r="AF383" s="150"/>
      <c r="AG383" s="150"/>
      <c r="AH383" s="150"/>
      <c r="AI383" s="150"/>
      <c r="AJ383" s="150"/>
      <c r="AK383" s="150"/>
      <c r="AL383" s="150"/>
    </row>
    <row r="384" spans="1:41" ht="21.6" thickBot="1" x14ac:dyDescent="0.45">
      <c r="A384" s="250"/>
      <c r="B384" s="273"/>
      <c r="C384" s="246"/>
      <c r="D384" s="238" t="s">
        <v>730</v>
      </c>
      <c r="E384" s="233" t="s">
        <v>863</v>
      </c>
      <c r="F384" s="176" t="s">
        <v>106</v>
      </c>
      <c r="H384" s="161"/>
      <c r="I384" s="249"/>
      <c r="J384" s="255"/>
      <c r="K384" s="255"/>
      <c r="L384" s="250"/>
      <c r="M384" s="255"/>
      <c r="N384" s="207"/>
      <c r="O384" s="207"/>
      <c r="P384" s="208"/>
      <c r="Q384" s="207"/>
      <c r="S384" s="150"/>
      <c r="T384" s="150"/>
      <c r="U384" s="150"/>
      <c r="V384" s="150"/>
      <c r="W384" s="150"/>
      <c r="X384" s="150"/>
      <c r="Y384" s="150"/>
      <c r="Z384" s="150"/>
      <c r="AA384" s="150"/>
      <c r="AB384" s="150"/>
      <c r="AC384" s="150"/>
      <c r="AD384" s="150"/>
      <c r="AE384" s="150"/>
      <c r="AF384" s="150"/>
      <c r="AG384" s="150"/>
      <c r="AH384" s="150"/>
      <c r="AI384" s="150"/>
      <c r="AJ384" s="150"/>
      <c r="AK384" s="150"/>
      <c r="AL384" s="150"/>
    </row>
    <row r="385" spans="1:41" ht="21.6" thickBot="1" x14ac:dyDescent="0.45">
      <c r="A385" s="250"/>
      <c r="B385" s="273"/>
      <c r="C385" s="246"/>
      <c r="D385" s="239"/>
      <c r="E385" s="234"/>
      <c r="F385" s="177" t="s">
        <v>113</v>
      </c>
      <c r="H385" s="161"/>
      <c r="I385" s="347" t="s">
        <v>115</v>
      </c>
      <c r="J385" s="255"/>
      <c r="K385" s="255"/>
      <c r="L385" s="250"/>
      <c r="M385" s="255"/>
      <c r="N385" s="207"/>
      <c r="O385" s="207"/>
      <c r="P385" s="208"/>
      <c r="Q385" s="207"/>
      <c r="S385" s="150"/>
      <c r="T385" s="150"/>
      <c r="U385" s="150"/>
      <c r="V385" s="150"/>
      <c r="W385" s="150"/>
      <c r="X385" s="150"/>
      <c r="Y385" s="150"/>
      <c r="Z385" s="150"/>
      <c r="AA385" s="150"/>
      <c r="AB385" s="150"/>
      <c r="AC385" s="150"/>
      <c r="AD385" s="150"/>
      <c r="AE385" s="150"/>
      <c r="AF385" s="150"/>
      <c r="AG385" s="150"/>
      <c r="AH385" s="150"/>
      <c r="AI385" s="150"/>
      <c r="AJ385" s="150"/>
      <c r="AK385" s="150"/>
      <c r="AL385" s="150"/>
    </row>
    <row r="386" spans="1:41" ht="21.6" thickBot="1" x14ac:dyDescent="0.45">
      <c r="A386" s="250"/>
      <c r="B386" s="273"/>
      <c r="C386" s="246"/>
      <c r="D386" s="238" t="s">
        <v>731</v>
      </c>
      <c r="E386" s="233" t="s">
        <v>864</v>
      </c>
      <c r="F386" s="177" t="s">
        <v>118</v>
      </c>
      <c r="H386" s="161"/>
      <c r="I386" s="264"/>
      <c r="J386" s="255"/>
      <c r="K386" s="255"/>
      <c r="L386" s="250"/>
      <c r="M386" s="255"/>
      <c r="N386" s="207"/>
      <c r="O386" s="207"/>
      <c r="P386" s="208"/>
      <c r="Q386" s="207"/>
      <c r="S386" s="150"/>
      <c r="T386" s="150"/>
      <c r="U386" s="150"/>
      <c r="V386" s="150"/>
      <c r="W386" s="150"/>
      <c r="X386" s="150"/>
      <c r="Y386" s="150"/>
      <c r="Z386" s="150"/>
      <c r="AA386" s="150"/>
      <c r="AB386" s="150"/>
      <c r="AC386" s="150"/>
      <c r="AD386" s="150"/>
      <c r="AE386" s="150"/>
      <c r="AF386" s="150"/>
      <c r="AG386" s="150"/>
      <c r="AH386" s="150"/>
      <c r="AI386" s="150"/>
      <c r="AJ386" s="150"/>
      <c r="AK386" s="150"/>
      <c r="AL386" s="150"/>
    </row>
    <row r="387" spans="1:41" ht="37.5" customHeight="1" thickBot="1" x14ac:dyDescent="0.45">
      <c r="A387" s="250"/>
      <c r="B387" s="273"/>
      <c r="C387" s="247"/>
      <c r="D387" s="239"/>
      <c r="E387" s="234"/>
      <c r="F387" s="183" t="s">
        <v>124</v>
      </c>
      <c r="H387" s="161"/>
      <c r="I387" s="249"/>
      <c r="J387" s="256"/>
      <c r="K387" s="256"/>
      <c r="L387" s="251"/>
      <c r="M387" s="256"/>
      <c r="N387" s="210"/>
      <c r="O387" s="210"/>
      <c r="P387" s="211"/>
      <c r="Q387" s="210"/>
      <c r="S387" s="150"/>
      <c r="T387" s="150"/>
      <c r="U387" s="150"/>
      <c r="V387" s="150"/>
      <c r="W387" s="150"/>
      <c r="X387" s="150"/>
      <c r="Y387" s="150"/>
      <c r="Z387" s="150"/>
      <c r="AA387" s="150"/>
      <c r="AB387" s="150"/>
      <c r="AC387" s="150"/>
      <c r="AD387" s="150"/>
      <c r="AE387" s="150"/>
      <c r="AF387" s="150"/>
      <c r="AG387" s="150"/>
      <c r="AH387" s="150"/>
      <c r="AI387" s="150"/>
      <c r="AJ387" s="150"/>
      <c r="AK387" s="150"/>
      <c r="AL387" s="150"/>
    </row>
    <row r="388" spans="1:41" ht="18.600000000000001" thickBot="1" x14ac:dyDescent="0.4">
      <c r="A388" s="250"/>
      <c r="B388" s="273"/>
      <c r="C388" s="178"/>
      <c r="D388" s="179"/>
      <c r="E388" s="180"/>
      <c r="F388" s="181"/>
      <c r="G388" s="158"/>
      <c r="H388" s="159"/>
      <c r="I388" s="181"/>
      <c r="J388" s="158"/>
      <c r="K388" s="352"/>
      <c r="L388" s="212"/>
      <c r="M388" s="361"/>
      <c r="N388" s="181"/>
      <c r="O388" s="181"/>
      <c r="P388" s="213"/>
      <c r="Q388" s="181"/>
      <c r="S388" s="150"/>
      <c r="T388" s="150"/>
      <c r="U388" s="150"/>
      <c r="V388" s="150"/>
      <c r="W388" s="150"/>
      <c r="X388" s="150"/>
      <c r="Y388" s="150"/>
      <c r="Z388" s="150"/>
      <c r="AA388" s="150"/>
      <c r="AB388" s="150"/>
      <c r="AC388" s="150"/>
      <c r="AD388" s="150"/>
      <c r="AE388" s="150"/>
      <c r="AF388" s="150"/>
      <c r="AG388" s="150"/>
      <c r="AH388" s="150"/>
      <c r="AI388" s="150"/>
      <c r="AJ388" s="150"/>
      <c r="AK388" s="150"/>
      <c r="AL388" s="150"/>
    </row>
    <row r="389" spans="1:41" ht="42.6" thickBot="1" x14ac:dyDescent="0.45">
      <c r="A389" s="250"/>
      <c r="B389" s="273"/>
      <c r="C389" s="245">
        <f>C382+1</f>
        <v>56</v>
      </c>
      <c r="D389" s="238" t="s">
        <v>732</v>
      </c>
      <c r="E389" s="241" t="s">
        <v>865</v>
      </c>
      <c r="F389" s="176" t="s">
        <v>74</v>
      </c>
      <c r="G389" s="160"/>
      <c r="H389" s="163"/>
      <c r="I389" s="346" t="s">
        <v>94</v>
      </c>
      <c r="J389" s="254" t="s">
        <v>95</v>
      </c>
      <c r="K389" s="350" t="s">
        <v>733</v>
      </c>
      <c r="L389" s="294"/>
      <c r="M389" s="360"/>
      <c r="N389" s="207" t="s">
        <v>734</v>
      </c>
      <c r="O389" s="207"/>
      <c r="P389" s="208"/>
      <c r="Q389" s="207"/>
      <c r="R389" s="160"/>
      <c r="S389" s="150"/>
      <c r="T389" s="150"/>
      <c r="U389" s="150"/>
      <c r="V389" s="150"/>
      <c r="W389" s="150"/>
      <c r="X389" s="150"/>
      <c r="Y389" s="150"/>
      <c r="Z389" s="150"/>
      <c r="AA389" s="150"/>
      <c r="AB389" s="150"/>
      <c r="AC389" s="150"/>
      <c r="AD389" s="150"/>
      <c r="AE389" s="150"/>
      <c r="AF389" s="150"/>
      <c r="AG389" s="150"/>
      <c r="AH389" s="150"/>
      <c r="AI389" s="150"/>
      <c r="AJ389" s="150"/>
      <c r="AK389" s="150"/>
      <c r="AL389" s="150"/>
      <c r="AM389" s="160"/>
      <c r="AN389" s="160"/>
      <c r="AO389" s="160"/>
    </row>
    <row r="390" spans="1:41" ht="21.6" thickBot="1" x14ac:dyDescent="0.45">
      <c r="A390" s="250"/>
      <c r="B390" s="273"/>
      <c r="C390" s="246"/>
      <c r="D390" s="239"/>
      <c r="E390" s="234"/>
      <c r="F390" s="176" t="s">
        <v>95</v>
      </c>
      <c r="H390" s="161"/>
      <c r="I390" s="264"/>
      <c r="J390" s="255"/>
      <c r="K390" s="351"/>
      <c r="L390" s="250"/>
      <c r="M390" s="255"/>
      <c r="N390" s="207" t="s">
        <v>735</v>
      </c>
      <c r="O390" s="207"/>
      <c r="P390" s="208"/>
      <c r="Q390" s="207"/>
      <c r="S390" s="150"/>
      <c r="T390" s="150"/>
      <c r="U390" s="150"/>
      <c r="V390" s="150"/>
      <c r="W390" s="150"/>
      <c r="X390" s="150"/>
      <c r="Y390" s="150"/>
      <c r="Z390" s="150"/>
      <c r="AA390" s="150"/>
      <c r="AB390" s="150"/>
      <c r="AC390" s="150"/>
      <c r="AD390" s="150"/>
      <c r="AE390" s="150"/>
      <c r="AF390" s="150"/>
      <c r="AG390" s="150"/>
      <c r="AH390" s="150"/>
      <c r="AI390" s="150"/>
      <c r="AJ390" s="150"/>
      <c r="AK390" s="150"/>
      <c r="AL390" s="150"/>
    </row>
    <row r="391" spans="1:41" ht="21.6" thickBot="1" x14ac:dyDescent="0.45">
      <c r="A391" s="250"/>
      <c r="B391" s="273"/>
      <c r="C391" s="246"/>
      <c r="D391" s="238" t="s">
        <v>736</v>
      </c>
      <c r="E391" s="236" t="s">
        <v>866</v>
      </c>
      <c r="F391" s="176" t="s">
        <v>106</v>
      </c>
      <c r="H391" s="161"/>
      <c r="I391" s="249"/>
      <c r="J391" s="255"/>
      <c r="K391" s="255"/>
      <c r="L391" s="250"/>
      <c r="M391" s="255"/>
      <c r="N391" s="207" t="s">
        <v>737</v>
      </c>
      <c r="O391" s="207"/>
      <c r="P391" s="208"/>
      <c r="Q391" s="207"/>
      <c r="S391" s="150"/>
      <c r="T391" s="150"/>
      <c r="U391" s="150"/>
      <c r="V391" s="150"/>
      <c r="W391" s="150"/>
      <c r="X391" s="150"/>
      <c r="Y391" s="150"/>
      <c r="Z391" s="150"/>
      <c r="AA391" s="150"/>
      <c r="AB391" s="150"/>
      <c r="AC391" s="150"/>
      <c r="AD391" s="150"/>
      <c r="AE391" s="150"/>
      <c r="AF391" s="150"/>
      <c r="AG391" s="150"/>
      <c r="AH391" s="150"/>
      <c r="AI391" s="150"/>
      <c r="AJ391" s="150"/>
      <c r="AK391" s="150"/>
      <c r="AL391" s="150"/>
    </row>
    <row r="392" spans="1:41" ht="21.6" thickBot="1" x14ac:dyDescent="0.45">
      <c r="A392" s="250"/>
      <c r="B392" s="273"/>
      <c r="C392" s="246"/>
      <c r="D392" s="239"/>
      <c r="E392" s="240"/>
      <c r="F392" s="177" t="s">
        <v>113</v>
      </c>
      <c r="H392" s="161"/>
      <c r="I392" s="347" t="s">
        <v>115</v>
      </c>
      <c r="J392" s="255"/>
      <c r="K392" s="255"/>
      <c r="L392" s="250"/>
      <c r="M392" s="255"/>
      <c r="N392" s="207"/>
      <c r="O392" s="207"/>
      <c r="P392" s="208"/>
      <c r="Q392" s="207"/>
      <c r="S392" s="150"/>
      <c r="T392" s="150"/>
      <c r="U392" s="150"/>
      <c r="V392" s="150"/>
      <c r="W392" s="150"/>
      <c r="X392" s="150"/>
      <c r="Y392" s="150"/>
      <c r="Z392" s="150"/>
      <c r="AA392" s="150"/>
      <c r="AB392" s="150"/>
      <c r="AC392" s="150"/>
      <c r="AD392" s="150"/>
      <c r="AE392" s="150"/>
      <c r="AF392" s="150"/>
      <c r="AG392" s="150"/>
      <c r="AH392" s="150"/>
      <c r="AI392" s="150"/>
      <c r="AJ392" s="150"/>
      <c r="AK392" s="150"/>
      <c r="AL392" s="150"/>
    </row>
    <row r="393" spans="1:41" ht="21.6" thickBot="1" x14ac:dyDescent="0.45">
      <c r="A393" s="250"/>
      <c r="B393" s="273"/>
      <c r="C393" s="246"/>
      <c r="D393" s="238" t="s">
        <v>738</v>
      </c>
      <c r="E393" s="236" t="s">
        <v>867</v>
      </c>
      <c r="F393" s="177" t="s">
        <v>118</v>
      </c>
      <c r="H393" s="161"/>
      <c r="I393" s="264"/>
      <c r="J393" s="255"/>
      <c r="K393" s="255"/>
      <c r="L393" s="250"/>
      <c r="M393" s="255"/>
      <c r="N393" s="207"/>
      <c r="O393" s="207"/>
      <c r="P393" s="208"/>
      <c r="Q393" s="207"/>
      <c r="S393" s="150"/>
      <c r="T393" s="150"/>
      <c r="U393" s="150"/>
      <c r="V393" s="150"/>
      <c r="W393" s="150"/>
      <c r="X393" s="150"/>
      <c r="Y393" s="150"/>
      <c r="Z393" s="150"/>
      <c r="AA393" s="150"/>
      <c r="AB393" s="150"/>
      <c r="AC393" s="150"/>
      <c r="AD393" s="150"/>
      <c r="AE393" s="150"/>
      <c r="AF393" s="150"/>
      <c r="AG393" s="150"/>
      <c r="AH393" s="150"/>
      <c r="AI393" s="150"/>
      <c r="AJ393" s="150"/>
      <c r="AK393" s="150"/>
      <c r="AL393" s="150"/>
    </row>
    <row r="394" spans="1:41" ht="21.6" thickBot="1" x14ac:dyDescent="0.45">
      <c r="A394" s="250"/>
      <c r="B394" s="273"/>
      <c r="C394" s="247"/>
      <c r="D394" s="239"/>
      <c r="E394" s="237"/>
      <c r="F394" s="183" t="s">
        <v>124</v>
      </c>
      <c r="H394" s="161"/>
      <c r="I394" s="249"/>
      <c r="J394" s="256"/>
      <c r="K394" s="256"/>
      <c r="L394" s="251"/>
      <c r="M394" s="256"/>
      <c r="N394" s="210"/>
      <c r="O394" s="210"/>
      <c r="P394" s="211"/>
      <c r="Q394" s="210"/>
      <c r="S394" s="150"/>
      <c r="T394" s="150"/>
      <c r="U394" s="150"/>
      <c r="V394" s="150"/>
      <c r="W394" s="150"/>
      <c r="X394" s="150"/>
      <c r="Y394" s="150"/>
      <c r="Z394" s="150"/>
      <c r="AA394" s="150"/>
      <c r="AB394" s="150"/>
      <c r="AC394" s="150"/>
      <c r="AD394" s="150"/>
      <c r="AE394" s="150"/>
      <c r="AF394" s="150"/>
      <c r="AG394" s="150"/>
      <c r="AH394" s="150"/>
      <c r="AI394" s="150"/>
      <c r="AJ394" s="150"/>
      <c r="AK394" s="150"/>
      <c r="AL394" s="150"/>
    </row>
    <row r="395" spans="1:41" ht="18.600000000000001" thickBot="1" x14ac:dyDescent="0.4">
      <c r="A395" s="250"/>
      <c r="B395" s="273"/>
      <c r="C395" s="178"/>
      <c r="D395" s="179"/>
      <c r="E395" s="180"/>
      <c r="F395" s="181"/>
      <c r="G395" s="158"/>
      <c r="H395" s="159"/>
      <c r="I395" s="181"/>
      <c r="J395" s="158"/>
      <c r="K395" s="352"/>
      <c r="L395" s="212"/>
      <c r="M395" s="361"/>
      <c r="N395" s="181"/>
      <c r="O395" s="181"/>
      <c r="P395" s="213"/>
      <c r="Q395" s="181"/>
      <c r="S395" s="150"/>
      <c r="T395" s="150"/>
      <c r="U395" s="150"/>
      <c r="V395" s="150"/>
      <c r="W395" s="150"/>
      <c r="X395" s="150"/>
      <c r="Y395" s="150"/>
      <c r="Z395" s="150"/>
      <c r="AA395" s="150"/>
      <c r="AB395" s="150"/>
      <c r="AC395" s="150"/>
      <c r="AD395" s="150"/>
      <c r="AE395" s="150"/>
      <c r="AF395" s="150"/>
      <c r="AG395" s="150"/>
      <c r="AH395" s="150"/>
      <c r="AI395" s="150"/>
      <c r="AJ395" s="150"/>
      <c r="AK395" s="150"/>
      <c r="AL395" s="150"/>
    </row>
    <row r="396" spans="1:41" ht="21.6" thickBot="1" x14ac:dyDescent="0.45">
      <c r="A396" s="250"/>
      <c r="B396" s="273"/>
      <c r="C396" s="245">
        <f>C389+1</f>
        <v>57</v>
      </c>
      <c r="D396" s="238" t="s">
        <v>739</v>
      </c>
      <c r="E396" s="233" t="s">
        <v>868</v>
      </c>
      <c r="F396" s="176" t="s">
        <v>74</v>
      </c>
      <c r="G396" s="160"/>
      <c r="H396" s="163"/>
      <c r="I396" s="346" t="s">
        <v>94</v>
      </c>
      <c r="J396" s="254" t="s">
        <v>95</v>
      </c>
      <c r="K396" s="350" t="s">
        <v>728</v>
      </c>
      <c r="L396" s="294"/>
      <c r="M396" s="360"/>
      <c r="N396" s="207" t="s">
        <v>740</v>
      </c>
      <c r="O396" s="207"/>
      <c r="P396" s="208"/>
      <c r="Q396" s="207"/>
      <c r="R396" s="160"/>
      <c r="S396" s="150"/>
      <c r="T396" s="150"/>
      <c r="U396" s="150"/>
      <c r="V396" s="150"/>
      <c r="W396" s="150"/>
      <c r="X396" s="150"/>
      <c r="Y396" s="150"/>
      <c r="Z396" s="150"/>
      <c r="AA396" s="150"/>
      <c r="AB396" s="150"/>
      <c r="AC396" s="150"/>
      <c r="AD396" s="150"/>
      <c r="AE396" s="150"/>
      <c r="AF396" s="150"/>
      <c r="AG396" s="150"/>
      <c r="AH396" s="150"/>
      <c r="AI396" s="150"/>
      <c r="AJ396" s="150"/>
      <c r="AK396" s="150"/>
      <c r="AL396" s="150"/>
      <c r="AM396" s="160"/>
      <c r="AN396" s="160"/>
      <c r="AO396" s="160"/>
    </row>
    <row r="397" spans="1:41" ht="21.6" thickBot="1" x14ac:dyDescent="0.45">
      <c r="A397" s="250"/>
      <c r="B397" s="273"/>
      <c r="C397" s="246"/>
      <c r="D397" s="239"/>
      <c r="E397" s="234"/>
      <c r="F397" s="176" t="s">
        <v>95</v>
      </c>
      <c r="H397" s="161"/>
      <c r="I397" s="264"/>
      <c r="J397" s="255"/>
      <c r="K397" s="351"/>
      <c r="L397" s="250"/>
      <c r="M397" s="255"/>
      <c r="N397" s="207" t="s">
        <v>741</v>
      </c>
      <c r="O397" s="207"/>
      <c r="P397" s="208"/>
      <c r="Q397" s="207"/>
      <c r="S397" s="150"/>
      <c r="T397" s="150"/>
      <c r="U397" s="150"/>
      <c r="V397" s="150"/>
      <c r="W397" s="150"/>
      <c r="X397" s="150"/>
      <c r="Y397" s="150"/>
      <c r="Z397" s="150"/>
      <c r="AA397" s="150"/>
      <c r="AB397" s="150"/>
      <c r="AC397" s="150"/>
      <c r="AD397" s="150"/>
      <c r="AE397" s="150"/>
      <c r="AF397" s="150"/>
      <c r="AG397" s="150"/>
      <c r="AH397" s="150"/>
      <c r="AI397" s="150"/>
      <c r="AJ397" s="150"/>
      <c r="AK397" s="150"/>
      <c r="AL397" s="150"/>
    </row>
    <row r="398" spans="1:41" ht="42.6" thickBot="1" x14ac:dyDescent="0.45">
      <c r="A398" s="250"/>
      <c r="B398" s="273"/>
      <c r="C398" s="246"/>
      <c r="D398" s="238" t="s">
        <v>742</v>
      </c>
      <c r="E398" s="233" t="s">
        <v>869</v>
      </c>
      <c r="F398" s="176" t="s">
        <v>106</v>
      </c>
      <c r="H398" s="161"/>
      <c r="I398" s="249"/>
      <c r="J398" s="255"/>
      <c r="K398" s="255"/>
      <c r="L398" s="250"/>
      <c r="M398" s="255"/>
      <c r="N398" s="207" t="s">
        <v>743</v>
      </c>
      <c r="O398" s="207"/>
      <c r="P398" s="208"/>
      <c r="Q398" s="207"/>
      <c r="S398" s="150"/>
      <c r="T398" s="150"/>
      <c r="U398" s="150"/>
      <c r="V398" s="150"/>
      <c r="W398" s="150"/>
      <c r="X398" s="150"/>
      <c r="Y398" s="150"/>
      <c r="Z398" s="150"/>
      <c r="AA398" s="150"/>
      <c r="AB398" s="150"/>
      <c r="AC398" s="150"/>
      <c r="AD398" s="150"/>
      <c r="AE398" s="150"/>
      <c r="AF398" s="150"/>
      <c r="AG398" s="150"/>
      <c r="AH398" s="150"/>
      <c r="AI398" s="150"/>
      <c r="AJ398" s="150"/>
      <c r="AK398" s="150"/>
      <c r="AL398" s="150"/>
    </row>
    <row r="399" spans="1:41" ht="21.6" thickBot="1" x14ac:dyDescent="0.45">
      <c r="A399" s="250"/>
      <c r="B399" s="273"/>
      <c r="C399" s="246"/>
      <c r="D399" s="239"/>
      <c r="E399" s="234"/>
      <c r="F399" s="177" t="s">
        <v>113</v>
      </c>
      <c r="H399" s="161"/>
      <c r="I399" s="347" t="s">
        <v>115</v>
      </c>
      <c r="J399" s="255"/>
      <c r="K399" s="255"/>
      <c r="L399" s="250"/>
      <c r="M399" s="255"/>
      <c r="N399" s="207" t="s">
        <v>744</v>
      </c>
      <c r="O399" s="207"/>
      <c r="P399" s="208"/>
      <c r="Q399" s="207"/>
      <c r="S399" s="150"/>
      <c r="T399" s="150"/>
      <c r="U399" s="150"/>
      <c r="V399" s="150"/>
      <c r="W399" s="150"/>
      <c r="X399" s="150"/>
      <c r="Y399" s="150"/>
      <c r="Z399" s="150"/>
      <c r="AA399" s="150"/>
      <c r="AB399" s="150"/>
      <c r="AC399" s="150"/>
      <c r="AD399" s="150"/>
      <c r="AE399" s="150"/>
      <c r="AF399" s="150"/>
      <c r="AG399" s="150"/>
      <c r="AH399" s="150"/>
      <c r="AI399" s="150"/>
      <c r="AJ399" s="150"/>
      <c r="AK399" s="150"/>
      <c r="AL399" s="150"/>
    </row>
    <row r="400" spans="1:41" ht="21.6" thickBot="1" x14ac:dyDescent="0.45">
      <c r="A400" s="250"/>
      <c r="B400" s="273"/>
      <c r="C400" s="246"/>
      <c r="D400" s="238" t="s">
        <v>745</v>
      </c>
      <c r="E400" s="233" t="s">
        <v>870</v>
      </c>
      <c r="F400" s="177" t="s">
        <v>118</v>
      </c>
      <c r="H400" s="161"/>
      <c r="I400" s="264"/>
      <c r="J400" s="255"/>
      <c r="K400" s="255"/>
      <c r="L400" s="250"/>
      <c r="M400" s="255"/>
      <c r="N400" s="207"/>
      <c r="O400" s="207"/>
      <c r="P400" s="208"/>
      <c r="Q400" s="207"/>
      <c r="S400" s="150"/>
      <c r="T400" s="150"/>
      <c r="U400" s="150"/>
      <c r="V400" s="150"/>
      <c r="W400" s="150"/>
      <c r="X400" s="150"/>
      <c r="Y400" s="150"/>
      <c r="Z400" s="150"/>
      <c r="AA400" s="150"/>
      <c r="AB400" s="150"/>
      <c r="AC400" s="150"/>
      <c r="AD400" s="150"/>
      <c r="AE400" s="150"/>
      <c r="AF400" s="150"/>
      <c r="AG400" s="150"/>
      <c r="AH400" s="150"/>
      <c r="AI400" s="150"/>
      <c r="AJ400" s="150"/>
      <c r="AK400" s="150"/>
      <c r="AL400" s="150"/>
    </row>
    <row r="401" spans="1:41" ht="21.6" thickBot="1" x14ac:dyDescent="0.45">
      <c r="A401" s="250"/>
      <c r="B401" s="273"/>
      <c r="C401" s="247"/>
      <c r="D401" s="239"/>
      <c r="E401" s="234"/>
      <c r="F401" s="183" t="s">
        <v>124</v>
      </c>
      <c r="H401" s="161"/>
      <c r="I401" s="249"/>
      <c r="J401" s="256"/>
      <c r="K401" s="256"/>
      <c r="L401" s="251"/>
      <c r="M401" s="256"/>
      <c r="N401" s="210"/>
      <c r="O401" s="210"/>
      <c r="P401" s="211"/>
      <c r="Q401" s="210"/>
      <c r="S401" s="150"/>
      <c r="T401" s="150"/>
      <c r="U401" s="150"/>
      <c r="V401" s="150"/>
      <c r="W401" s="150"/>
      <c r="X401" s="150"/>
      <c r="Y401" s="150"/>
      <c r="Z401" s="150"/>
      <c r="AA401" s="150"/>
      <c r="AB401" s="150"/>
      <c r="AC401" s="150"/>
      <c r="AD401" s="150"/>
      <c r="AE401" s="150"/>
      <c r="AF401" s="150"/>
      <c r="AG401" s="150"/>
      <c r="AH401" s="150"/>
      <c r="AI401" s="150"/>
      <c r="AJ401" s="150"/>
      <c r="AK401" s="150"/>
      <c r="AL401" s="150"/>
    </row>
    <row r="402" spans="1:41" ht="31.8" thickBot="1" x14ac:dyDescent="0.65">
      <c r="A402" s="250"/>
      <c r="B402" s="184"/>
      <c r="C402" s="178"/>
      <c r="D402" s="179"/>
      <c r="E402" s="180"/>
      <c r="F402" s="181"/>
      <c r="G402" s="158"/>
      <c r="H402" s="159"/>
      <c r="I402" s="181"/>
      <c r="J402" s="158"/>
      <c r="K402" s="352"/>
      <c r="L402" s="212"/>
      <c r="M402" s="361"/>
      <c r="N402" s="181"/>
      <c r="O402" s="181"/>
      <c r="P402" s="213"/>
      <c r="Q402" s="181"/>
      <c r="S402" s="150"/>
      <c r="T402" s="150"/>
      <c r="U402" s="150"/>
      <c r="V402" s="150"/>
      <c r="W402" s="150"/>
      <c r="X402" s="150"/>
      <c r="Y402" s="150"/>
      <c r="Z402" s="150"/>
      <c r="AA402" s="150"/>
      <c r="AB402" s="150"/>
      <c r="AC402" s="150"/>
      <c r="AD402" s="150"/>
      <c r="AE402" s="150"/>
      <c r="AF402" s="150"/>
      <c r="AG402" s="150"/>
      <c r="AH402" s="150"/>
      <c r="AI402" s="150"/>
      <c r="AJ402" s="150"/>
      <c r="AK402" s="150"/>
      <c r="AL402" s="150"/>
    </row>
    <row r="403" spans="1:41" ht="21.6" thickBot="1" x14ac:dyDescent="0.45">
      <c r="A403" s="250"/>
      <c r="B403" s="269" t="s">
        <v>527</v>
      </c>
      <c r="C403" s="245">
        <f>C396+1</f>
        <v>58</v>
      </c>
      <c r="D403" s="231" t="s">
        <v>793</v>
      </c>
      <c r="E403" s="241" t="s">
        <v>871</v>
      </c>
      <c r="F403" s="176" t="s">
        <v>74</v>
      </c>
      <c r="G403" s="160"/>
      <c r="H403" s="163"/>
      <c r="I403" s="346" t="s">
        <v>94</v>
      </c>
      <c r="J403" s="254" t="s">
        <v>95</v>
      </c>
      <c r="K403" s="350" t="s">
        <v>746</v>
      </c>
      <c r="L403" s="294"/>
      <c r="M403" s="360"/>
      <c r="N403" s="207" t="s">
        <v>706</v>
      </c>
      <c r="O403" s="207"/>
      <c r="P403" s="209" t="s">
        <v>747</v>
      </c>
      <c r="Q403" s="207"/>
      <c r="R403" s="160"/>
      <c r="S403" s="150"/>
      <c r="T403" s="150"/>
      <c r="U403" s="150"/>
      <c r="V403" s="150"/>
      <c r="W403" s="150"/>
      <c r="X403" s="150"/>
      <c r="Y403" s="150"/>
      <c r="Z403" s="150"/>
      <c r="AA403" s="150"/>
      <c r="AB403" s="150"/>
      <c r="AC403" s="150"/>
      <c r="AD403" s="150"/>
      <c r="AE403" s="150"/>
      <c r="AF403" s="150"/>
      <c r="AG403" s="150"/>
      <c r="AH403" s="150"/>
      <c r="AI403" s="150"/>
      <c r="AJ403" s="150"/>
      <c r="AK403" s="150"/>
      <c r="AL403" s="150"/>
      <c r="AM403" s="160"/>
      <c r="AN403" s="160"/>
      <c r="AO403" s="160"/>
    </row>
    <row r="404" spans="1:41" ht="21.6" thickBot="1" x14ac:dyDescent="0.45">
      <c r="A404" s="250"/>
      <c r="B404" s="264"/>
      <c r="C404" s="246"/>
      <c r="D404" s="232"/>
      <c r="E404" s="234"/>
      <c r="F404" s="176" t="s">
        <v>95</v>
      </c>
      <c r="H404" s="161"/>
      <c r="I404" s="264"/>
      <c r="J404" s="255"/>
      <c r="K404" s="351"/>
      <c r="L404" s="250"/>
      <c r="M404" s="255"/>
      <c r="N404" s="207" t="s">
        <v>748</v>
      </c>
      <c r="O404" s="207"/>
      <c r="P404" s="208"/>
      <c r="Q404" s="207"/>
      <c r="S404" s="150"/>
      <c r="T404" s="150"/>
      <c r="U404" s="150"/>
      <c r="V404" s="150"/>
      <c r="W404" s="150"/>
      <c r="X404" s="150"/>
      <c r="Y404" s="150"/>
      <c r="Z404" s="150"/>
      <c r="AA404" s="150"/>
      <c r="AB404" s="150"/>
      <c r="AC404" s="150"/>
      <c r="AD404" s="150"/>
      <c r="AE404" s="150"/>
      <c r="AF404" s="150"/>
      <c r="AG404" s="150"/>
      <c r="AH404" s="150"/>
      <c r="AI404" s="150"/>
      <c r="AJ404" s="150"/>
      <c r="AK404" s="150"/>
      <c r="AL404" s="150"/>
    </row>
    <row r="405" spans="1:41" ht="21.6" thickBot="1" x14ac:dyDescent="0.45">
      <c r="A405" s="250"/>
      <c r="B405" s="264"/>
      <c r="C405" s="246"/>
      <c r="D405" s="231" t="s">
        <v>794</v>
      </c>
      <c r="E405" s="236" t="s">
        <v>872</v>
      </c>
      <c r="F405" s="176" t="s">
        <v>106</v>
      </c>
      <c r="H405" s="161"/>
      <c r="I405" s="249"/>
      <c r="J405" s="255"/>
      <c r="K405" s="255"/>
      <c r="L405" s="250"/>
      <c r="M405" s="255"/>
      <c r="N405" s="207"/>
      <c r="O405" s="207"/>
      <c r="P405" s="208"/>
      <c r="Q405" s="207"/>
      <c r="S405" s="150"/>
      <c r="T405" s="150"/>
      <c r="U405" s="150"/>
      <c r="V405" s="150"/>
      <c r="W405" s="150"/>
      <c r="X405" s="150"/>
      <c r="Y405" s="150"/>
      <c r="Z405" s="150"/>
      <c r="AA405" s="150"/>
      <c r="AB405" s="150"/>
      <c r="AC405" s="150"/>
      <c r="AD405" s="150"/>
      <c r="AE405" s="150"/>
      <c r="AF405" s="150"/>
      <c r="AG405" s="150"/>
      <c r="AH405" s="150"/>
      <c r="AI405" s="150"/>
      <c r="AJ405" s="150"/>
      <c r="AK405" s="150"/>
      <c r="AL405" s="150"/>
    </row>
    <row r="406" spans="1:41" ht="21.6" thickBot="1" x14ac:dyDescent="0.45">
      <c r="A406" s="250"/>
      <c r="B406" s="264"/>
      <c r="C406" s="246"/>
      <c r="D406" s="232"/>
      <c r="E406" s="240"/>
      <c r="F406" s="177" t="s">
        <v>113</v>
      </c>
      <c r="H406" s="161"/>
      <c r="I406" s="347" t="s">
        <v>115</v>
      </c>
      <c r="J406" s="255"/>
      <c r="K406" s="255"/>
      <c r="L406" s="250"/>
      <c r="M406" s="255"/>
      <c r="N406" s="207"/>
      <c r="O406" s="207"/>
      <c r="P406" s="208"/>
      <c r="Q406" s="207"/>
      <c r="S406" s="150"/>
      <c r="T406" s="150"/>
      <c r="U406" s="150"/>
      <c r="V406" s="150"/>
      <c r="W406" s="150"/>
      <c r="X406" s="150"/>
      <c r="Y406" s="150"/>
      <c r="Z406" s="150"/>
      <c r="AA406" s="150"/>
      <c r="AB406" s="150"/>
      <c r="AC406" s="150"/>
      <c r="AD406" s="150"/>
      <c r="AE406" s="150"/>
      <c r="AF406" s="150"/>
      <c r="AG406" s="150"/>
      <c r="AH406" s="150"/>
      <c r="AI406" s="150"/>
      <c r="AJ406" s="150"/>
      <c r="AK406" s="150"/>
      <c r="AL406" s="150"/>
    </row>
    <row r="407" spans="1:41" ht="21.6" thickBot="1" x14ac:dyDescent="0.45">
      <c r="A407" s="250"/>
      <c r="B407" s="264"/>
      <c r="C407" s="246"/>
      <c r="D407" s="231" t="s">
        <v>795</v>
      </c>
      <c r="E407" s="236" t="s">
        <v>873</v>
      </c>
      <c r="F407" s="177" t="s">
        <v>118</v>
      </c>
      <c r="H407" s="161"/>
      <c r="I407" s="264"/>
      <c r="J407" s="255"/>
      <c r="K407" s="255"/>
      <c r="L407" s="250"/>
      <c r="M407" s="255"/>
      <c r="N407" s="207"/>
      <c r="O407" s="207"/>
      <c r="P407" s="208"/>
      <c r="Q407" s="207"/>
      <c r="S407" s="150"/>
      <c r="T407" s="150"/>
      <c r="U407" s="150"/>
      <c r="V407" s="150"/>
      <c r="W407" s="150"/>
      <c r="X407" s="150"/>
      <c r="Y407" s="150"/>
      <c r="Z407" s="150"/>
      <c r="AA407" s="150"/>
      <c r="AB407" s="150"/>
      <c r="AC407" s="150"/>
      <c r="AD407" s="150"/>
      <c r="AE407" s="150"/>
      <c r="AF407" s="150"/>
      <c r="AG407" s="150"/>
      <c r="AH407" s="150"/>
      <c r="AI407" s="150"/>
      <c r="AJ407" s="150"/>
      <c r="AK407" s="150"/>
      <c r="AL407" s="150"/>
    </row>
    <row r="408" spans="1:41" ht="21.6" thickBot="1" x14ac:dyDescent="0.45">
      <c r="A408" s="250"/>
      <c r="B408" s="264"/>
      <c r="C408" s="247"/>
      <c r="D408" s="232"/>
      <c r="E408" s="237"/>
      <c r="F408" s="183" t="s">
        <v>124</v>
      </c>
      <c r="H408" s="161"/>
      <c r="I408" s="249"/>
      <c r="J408" s="256"/>
      <c r="K408" s="256"/>
      <c r="L408" s="251"/>
      <c r="M408" s="256"/>
      <c r="N408" s="210"/>
      <c r="O408" s="210"/>
      <c r="P408" s="211"/>
      <c r="Q408" s="210"/>
      <c r="S408" s="150"/>
      <c r="T408" s="150"/>
      <c r="U408" s="150"/>
      <c r="V408" s="150"/>
      <c r="W408" s="150"/>
      <c r="X408" s="150"/>
      <c r="Y408" s="150"/>
      <c r="Z408" s="150"/>
      <c r="AA408" s="150"/>
      <c r="AB408" s="150"/>
      <c r="AC408" s="150"/>
      <c r="AD408" s="150"/>
      <c r="AE408" s="150"/>
      <c r="AF408" s="150"/>
      <c r="AG408" s="150"/>
      <c r="AH408" s="150"/>
      <c r="AI408" s="150"/>
      <c r="AJ408" s="150"/>
      <c r="AK408" s="150"/>
      <c r="AL408" s="150"/>
    </row>
    <row r="409" spans="1:41" ht="18.600000000000001" thickBot="1" x14ac:dyDescent="0.4">
      <c r="A409" s="250"/>
      <c r="B409" s="264"/>
      <c r="C409" s="178"/>
      <c r="D409" s="179"/>
      <c r="E409" s="180"/>
      <c r="F409" s="181"/>
      <c r="G409" s="158"/>
      <c r="H409" s="159"/>
      <c r="I409" s="181"/>
      <c r="J409" s="158"/>
      <c r="K409" s="352"/>
      <c r="L409" s="212"/>
      <c r="M409" s="361"/>
      <c r="N409" s="181"/>
      <c r="O409" s="181"/>
      <c r="P409" s="213"/>
      <c r="Q409" s="181"/>
      <c r="S409" s="150"/>
      <c r="T409" s="150"/>
      <c r="U409" s="150"/>
      <c r="V409" s="150"/>
      <c r="W409" s="150"/>
      <c r="X409" s="150"/>
      <c r="Y409" s="150"/>
      <c r="Z409" s="150"/>
      <c r="AA409" s="150"/>
      <c r="AB409" s="150"/>
      <c r="AC409" s="150"/>
      <c r="AD409" s="150"/>
      <c r="AE409" s="150"/>
      <c r="AF409" s="150"/>
      <c r="AG409" s="150"/>
      <c r="AH409" s="150"/>
      <c r="AI409" s="150"/>
      <c r="AJ409" s="150"/>
      <c r="AK409" s="150"/>
      <c r="AL409" s="150"/>
    </row>
    <row r="410" spans="1:41" ht="21.6" thickBot="1" x14ac:dyDescent="0.45">
      <c r="A410" s="250"/>
      <c r="B410" s="264"/>
      <c r="C410" s="245">
        <f>C403+1</f>
        <v>59</v>
      </c>
      <c r="D410" s="271" t="s">
        <v>792</v>
      </c>
      <c r="E410" s="233" t="s">
        <v>874</v>
      </c>
      <c r="F410" s="176" t="s">
        <v>74</v>
      </c>
      <c r="G410" s="160"/>
      <c r="H410" s="163"/>
      <c r="I410" s="346" t="s">
        <v>94</v>
      </c>
      <c r="J410" s="254" t="s">
        <v>95</v>
      </c>
      <c r="K410" s="350" t="s">
        <v>749</v>
      </c>
      <c r="L410" s="294"/>
      <c r="M410" s="360"/>
      <c r="N410" s="207" t="s">
        <v>750</v>
      </c>
      <c r="O410" s="207"/>
      <c r="P410" s="208"/>
      <c r="Q410" s="207"/>
      <c r="R410" s="160"/>
      <c r="S410" s="150"/>
      <c r="T410" s="150"/>
      <c r="U410" s="150"/>
      <c r="V410" s="150"/>
      <c r="W410" s="150"/>
      <c r="X410" s="150"/>
      <c r="Y410" s="150"/>
      <c r="Z410" s="150"/>
      <c r="AA410" s="150"/>
      <c r="AB410" s="150"/>
      <c r="AC410" s="150"/>
      <c r="AD410" s="150"/>
      <c r="AE410" s="150"/>
      <c r="AF410" s="150"/>
      <c r="AG410" s="150"/>
      <c r="AH410" s="150"/>
      <c r="AI410" s="150"/>
      <c r="AJ410" s="150"/>
      <c r="AK410" s="150"/>
      <c r="AL410" s="150"/>
      <c r="AM410" s="160"/>
      <c r="AN410" s="160"/>
      <c r="AO410" s="160"/>
    </row>
    <row r="411" spans="1:41" ht="21.6" thickBot="1" x14ac:dyDescent="0.45">
      <c r="A411" s="250"/>
      <c r="B411" s="264"/>
      <c r="C411" s="246"/>
      <c r="D411" s="239"/>
      <c r="E411" s="234"/>
      <c r="F411" s="176" t="s">
        <v>95</v>
      </c>
      <c r="H411" s="161"/>
      <c r="I411" s="264"/>
      <c r="J411" s="255"/>
      <c r="K411" s="351"/>
      <c r="L411" s="250"/>
      <c r="M411" s="255"/>
      <c r="N411" s="207" t="s">
        <v>132</v>
      </c>
      <c r="O411" s="207"/>
      <c r="P411" s="208"/>
      <c r="Q411" s="207"/>
      <c r="S411" s="150"/>
      <c r="T411" s="150"/>
      <c r="U411" s="150"/>
      <c r="V411" s="150"/>
      <c r="W411" s="150"/>
      <c r="X411" s="150"/>
      <c r="Y411" s="150"/>
      <c r="Z411" s="150"/>
      <c r="AA411" s="150"/>
      <c r="AB411" s="150"/>
      <c r="AC411" s="150"/>
      <c r="AD411" s="150"/>
      <c r="AE411" s="150"/>
      <c r="AF411" s="150"/>
      <c r="AG411" s="150"/>
      <c r="AH411" s="150"/>
      <c r="AI411" s="150"/>
      <c r="AJ411" s="150"/>
      <c r="AK411" s="150"/>
      <c r="AL411" s="150"/>
    </row>
    <row r="412" spans="1:41" ht="21.6" thickBot="1" x14ac:dyDescent="0.45">
      <c r="A412" s="250"/>
      <c r="B412" s="264"/>
      <c r="C412" s="246"/>
      <c r="D412" s="235" t="s">
        <v>790</v>
      </c>
      <c r="E412" s="233" t="s">
        <v>875</v>
      </c>
      <c r="F412" s="176" t="s">
        <v>106</v>
      </c>
      <c r="H412" s="161"/>
      <c r="I412" s="249"/>
      <c r="J412" s="255"/>
      <c r="K412" s="255"/>
      <c r="L412" s="250"/>
      <c r="M412" s="255"/>
      <c r="N412" s="207" t="s">
        <v>706</v>
      </c>
      <c r="O412" s="207"/>
      <c r="P412" s="208"/>
      <c r="Q412" s="207"/>
      <c r="S412" s="150"/>
      <c r="T412" s="150"/>
      <c r="U412" s="150"/>
      <c r="V412" s="150"/>
      <c r="W412" s="150"/>
      <c r="X412" s="150"/>
      <c r="Y412" s="150"/>
      <c r="Z412" s="150"/>
      <c r="AA412" s="150"/>
      <c r="AB412" s="150"/>
      <c r="AC412" s="150"/>
      <c r="AD412" s="150"/>
      <c r="AE412" s="150"/>
      <c r="AF412" s="150"/>
      <c r="AG412" s="150"/>
      <c r="AH412" s="150"/>
      <c r="AI412" s="150"/>
      <c r="AJ412" s="150"/>
      <c r="AK412" s="150"/>
      <c r="AL412" s="150"/>
    </row>
    <row r="413" spans="1:41" ht="21.6" thickBot="1" x14ac:dyDescent="0.45">
      <c r="A413" s="250"/>
      <c r="B413" s="264"/>
      <c r="C413" s="246"/>
      <c r="D413" s="232"/>
      <c r="E413" s="234"/>
      <c r="F413" s="177" t="s">
        <v>113</v>
      </c>
      <c r="H413" s="161"/>
      <c r="I413" s="347" t="s">
        <v>115</v>
      </c>
      <c r="J413" s="255"/>
      <c r="K413" s="255"/>
      <c r="L413" s="250"/>
      <c r="M413" s="255"/>
      <c r="N413" s="207"/>
      <c r="O413" s="207"/>
      <c r="P413" s="208"/>
      <c r="Q413" s="207"/>
      <c r="S413" s="150"/>
      <c r="T413" s="150"/>
      <c r="U413" s="150"/>
      <c r="V413" s="150"/>
      <c r="W413" s="150"/>
      <c r="X413" s="150"/>
      <c r="Y413" s="150"/>
      <c r="Z413" s="150"/>
      <c r="AA413" s="150"/>
      <c r="AB413" s="150"/>
      <c r="AC413" s="150"/>
      <c r="AD413" s="150"/>
      <c r="AE413" s="150"/>
      <c r="AF413" s="150"/>
      <c r="AG413" s="150"/>
      <c r="AH413" s="150"/>
      <c r="AI413" s="150"/>
      <c r="AJ413" s="150"/>
      <c r="AK413" s="150"/>
      <c r="AL413" s="150"/>
    </row>
    <row r="414" spans="1:41" ht="21.6" thickBot="1" x14ac:dyDescent="0.45">
      <c r="A414" s="250"/>
      <c r="B414" s="264"/>
      <c r="C414" s="246"/>
      <c r="D414" s="235" t="s">
        <v>791</v>
      </c>
      <c r="E414" s="233" t="s">
        <v>876</v>
      </c>
      <c r="F414" s="177" t="s">
        <v>118</v>
      </c>
      <c r="H414" s="161"/>
      <c r="I414" s="264"/>
      <c r="J414" s="255"/>
      <c r="K414" s="255"/>
      <c r="L414" s="250"/>
      <c r="M414" s="255"/>
      <c r="N414" s="207"/>
      <c r="O414" s="207"/>
      <c r="P414" s="208"/>
      <c r="Q414" s="207"/>
      <c r="S414" s="150"/>
      <c r="T414" s="150"/>
      <c r="U414" s="150"/>
      <c r="V414" s="150"/>
      <c r="W414" s="150"/>
      <c r="X414" s="150"/>
      <c r="Y414" s="150"/>
      <c r="Z414" s="150"/>
      <c r="AA414" s="150"/>
      <c r="AB414" s="150"/>
      <c r="AC414" s="150"/>
      <c r="AD414" s="150"/>
      <c r="AE414" s="150"/>
      <c r="AF414" s="150"/>
      <c r="AG414" s="150"/>
      <c r="AH414" s="150"/>
      <c r="AI414" s="150"/>
      <c r="AJ414" s="150"/>
      <c r="AK414" s="150"/>
      <c r="AL414" s="150"/>
    </row>
    <row r="415" spans="1:41" ht="21.6" thickBot="1" x14ac:dyDescent="0.45">
      <c r="A415" s="250"/>
      <c r="B415" s="264"/>
      <c r="C415" s="247"/>
      <c r="D415" s="232"/>
      <c r="E415" s="234"/>
      <c r="F415" s="183" t="s">
        <v>124</v>
      </c>
      <c r="H415" s="161"/>
      <c r="I415" s="249"/>
      <c r="J415" s="256"/>
      <c r="K415" s="256"/>
      <c r="L415" s="251"/>
      <c r="M415" s="256"/>
      <c r="N415" s="210"/>
      <c r="O415" s="210"/>
      <c r="P415" s="211"/>
      <c r="Q415" s="210"/>
      <c r="S415" s="150"/>
      <c r="T415" s="150"/>
      <c r="U415" s="150"/>
      <c r="V415" s="150"/>
      <c r="W415" s="150"/>
      <c r="X415" s="150"/>
      <c r="Y415" s="150"/>
      <c r="Z415" s="150"/>
      <c r="AA415" s="150"/>
      <c r="AB415" s="150"/>
      <c r="AC415" s="150"/>
      <c r="AD415" s="150"/>
      <c r="AE415" s="150"/>
      <c r="AF415" s="150"/>
      <c r="AG415" s="150"/>
      <c r="AH415" s="150"/>
      <c r="AI415" s="150"/>
      <c r="AJ415" s="150"/>
      <c r="AK415" s="150"/>
      <c r="AL415" s="150"/>
    </row>
    <row r="416" spans="1:41" ht="18.600000000000001" thickBot="1" x14ac:dyDescent="0.4">
      <c r="A416" s="250"/>
      <c r="B416" s="264"/>
      <c r="C416" s="178"/>
      <c r="D416" s="179"/>
      <c r="E416" s="180"/>
      <c r="F416" s="181"/>
      <c r="G416" s="158"/>
      <c r="H416" s="159"/>
      <c r="I416" s="181"/>
      <c r="J416" s="158"/>
      <c r="K416" s="352"/>
      <c r="L416" s="212"/>
      <c r="M416" s="361"/>
      <c r="N416" s="181"/>
      <c r="O416" s="181"/>
      <c r="P416" s="213"/>
      <c r="Q416" s="181"/>
      <c r="S416" s="150"/>
      <c r="T416" s="150"/>
      <c r="U416" s="150"/>
      <c r="V416" s="150"/>
      <c r="W416" s="150"/>
      <c r="X416" s="150"/>
      <c r="Y416" s="150"/>
      <c r="Z416" s="150"/>
      <c r="AA416" s="150"/>
      <c r="AB416" s="150"/>
      <c r="AC416" s="150"/>
      <c r="AD416" s="150"/>
      <c r="AE416" s="150"/>
      <c r="AF416" s="150"/>
      <c r="AG416" s="150"/>
      <c r="AH416" s="150"/>
      <c r="AI416" s="150"/>
      <c r="AJ416" s="150"/>
      <c r="AK416" s="150"/>
      <c r="AL416" s="150"/>
    </row>
    <row r="417" spans="1:41" ht="21.6" thickBot="1" x14ac:dyDescent="0.45">
      <c r="A417" s="250"/>
      <c r="B417" s="264"/>
      <c r="C417" s="242">
        <f>C410+1</f>
        <v>60</v>
      </c>
      <c r="D417" s="238" t="s">
        <v>751</v>
      </c>
      <c r="E417" s="241" t="s">
        <v>752</v>
      </c>
      <c r="F417" s="176" t="s">
        <v>74</v>
      </c>
      <c r="G417" s="160"/>
      <c r="H417" s="156"/>
      <c r="I417" s="346" t="s">
        <v>94</v>
      </c>
      <c r="J417" s="254" t="s">
        <v>95</v>
      </c>
      <c r="K417" s="350" t="s">
        <v>753</v>
      </c>
      <c r="L417" s="294"/>
      <c r="M417" s="360"/>
      <c r="N417" s="207" t="s">
        <v>754</v>
      </c>
      <c r="O417" s="207"/>
      <c r="P417" s="208"/>
      <c r="Q417" s="207"/>
      <c r="R417" s="160"/>
      <c r="S417" s="150"/>
      <c r="T417" s="150"/>
      <c r="U417" s="150"/>
      <c r="V417" s="150"/>
      <c r="W417" s="150"/>
      <c r="X417" s="150"/>
      <c r="Y417" s="150"/>
      <c r="Z417" s="150"/>
      <c r="AA417" s="150"/>
      <c r="AB417" s="150"/>
      <c r="AC417" s="150"/>
      <c r="AD417" s="150"/>
      <c r="AE417" s="150"/>
      <c r="AF417" s="150"/>
      <c r="AG417" s="150"/>
      <c r="AH417" s="150"/>
      <c r="AI417" s="150"/>
      <c r="AJ417" s="150"/>
      <c r="AK417" s="150"/>
      <c r="AL417" s="150"/>
      <c r="AM417" s="160"/>
      <c r="AN417" s="160"/>
      <c r="AO417" s="160"/>
    </row>
    <row r="418" spans="1:41" ht="21.6" thickBot="1" x14ac:dyDescent="0.45">
      <c r="A418" s="250"/>
      <c r="B418" s="264"/>
      <c r="C418" s="243"/>
      <c r="D418" s="239"/>
      <c r="E418" s="234"/>
      <c r="F418" s="176" t="s">
        <v>95</v>
      </c>
      <c r="H418" s="157"/>
      <c r="I418" s="264"/>
      <c r="J418" s="255"/>
      <c r="K418" s="351"/>
      <c r="L418" s="250"/>
      <c r="M418" s="255"/>
      <c r="N418" s="207" t="s">
        <v>671</v>
      </c>
      <c r="O418" s="207"/>
      <c r="P418" s="208"/>
      <c r="Q418" s="207"/>
      <c r="S418" s="150"/>
      <c r="T418" s="150"/>
      <c r="U418" s="150"/>
      <c r="V418" s="150"/>
      <c r="W418" s="150"/>
      <c r="X418" s="150"/>
      <c r="Y418" s="150"/>
      <c r="Z418" s="150"/>
      <c r="AA418" s="150"/>
      <c r="AB418" s="150"/>
      <c r="AC418" s="150"/>
      <c r="AD418" s="150"/>
      <c r="AE418" s="150"/>
      <c r="AF418" s="150"/>
      <c r="AG418" s="150"/>
      <c r="AH418" s="150"/>
      <c r="AI418" s="150"/>
      <c r="AJ418" s="150"/>
      <c r="AK418" s="150"/>
      <c r="AL418" s="150"/>
    </row>
    <row r="419" spans="1:41" ht="21.6" thickBot="1" x14ac:dyDescent="0.45">
      <c r="A419" s="250"/>
      <c r="B419" s="264"/>
      <c r="C419" s="243"/>
      <c r="D419" s="238" t="s">
        <v>755</v>
      </c>
      <c r="E419" s="236" t="s">
        <v>756</v>
      </c>
      <c r="F419" s="176" t="s">
        <v>106</v>
      </c>
      <c r="H419" s="157"/>
      <c r="I419" s="249"/>
      <c r="J419" s="255"/>
      <c r="K419" s="255"/>
      <c r="L419" s="250"/>
      <c r="M419" s="255"/>
      <c r="N419" s="207" t="s">
        <v>757</v>
      </c>
      <c r="O419" s="207"/>
      <c r="P419" s="208"/>
      <c r="Q419" s="207"/>
      <c r="S419" s="150"/>
      <c r="T419" s="150"/>
      <c r="U419" s="150"/>
      <c r="V419" s="150"/>
      <c r="W419" s="150"/>
      <c r="X419" s="150"/>
      <c r="Y419" s="150"/>
      <c r="Z419" s="150"/>
      <c r="AA419" s="150"/>
      <c r="AB419" s="150"/>
      <c r="AC419" s="150"/>
      <c r="AD419" s="150"/>
      <c r="AE419" s="150"/>
      <c r="AF419" s="150"/>
      <c r="AG419" s="150"/>
      <c r="AH419" s="150"/>
      <c r="AI419" s="150"/>
      <c r="AJ419" s="150"/>
      <c r="AK419" s="150"/>
      <c r="AL419" s="150"/>
    </row>
    <row r="420" spans="1:41" ht="21.6" thickBot="1" x14ac:dyDescent="0.45">
      <c r="A420" s="250"/>
      <c r="B420" s="264"/>
      <c r="C420" s="243"/>
      <c r="D420" s="239"/>
      <c r="E420" s="240"/>
      <c r="F420" s="177" t="s">
        <v>113</v>
      </c>
      <c r="H420" s="157"/>
      <c r="I420" s="347" t="s">
        <v>115</v>
      </c>
      <c r="J420" s="255"/>
      <c r="K420" s="255"/>
      <c r="L420" s="250"/>
      <c r="M420" s="255"/>
      <c r="N420" s="207" t="s">
        <v>597</v>
      </c>
      <c r="O420" s="207"/>
      <c r="P420" s="208"/>
      <c r="Q420" s="207"/>
      <c r="S420" s="150"/>
      <c r="T420" s="150"/>
      <c r="U420" s="150"/>
      <c r="V420" s="150"/>
      <c r="W420" s="150"/>
      <c r="X420" s="150"/>
      <c r="Y420" s="150"/>
      <c r="Z420" s="150"/>
      <c r="AA420" s="150"/>
      <c r="AB420" s="150"/>
      <c r="AC420" s="150"/>
      <c r="AD420" s="150"/>
      <c r="AE420" s="150"/>
      <c r="AF420" s="150"/>
      <c r="AG420" s="150"/>
      <c r="AH420" s="150"/>
      <c r="AI420" s="150"/>
      <c r="AJ420" s="150"/>
      <c r="AK420" s="150"/>
      <c r="AL420" s="150"/>
    </row>
    <row r="421" spans="1:41" ht="21.6" thickBot="1" x14ac:dyDescent="0.45">
      <c r="A421" s="250"/>
      <c r="B421" s="264"/>
      <c r="C421" s="243"/>
      <c r="D421" s="238" t="s">
        <v>758</v>
      </c>
      <c r="E421" s="236" t="s">
        <v>759</v>
      </c>
      <c r="F421" s="177" t="s">
        <v>118</v>
      </c>
      <c r="H421" s="157"/>
      <c r="I421" s="264"/>
      <c r="J421" s="255"/>
      <c r="K421" s="255"/>
      <c r="L421" s="250"/>
      <c r="M421" s="255"/>
      <c r="N421" s="207"/>
      <c r="O421" s="207"/>
      <c r="P421" s="208"/>
      <c r="Q421" s="207"/>
      <c r="S421" s="150"/>
      <c r="T421" s="150"/>
      <c r="U421" s="150"/>
      <c r="V421" s="150"/>
      <c r="W421" s="150"/>
      <c r="X421" s="150"/>
      <c r="Y421" s="150"/>
      <c r="Z421" s="150"/>
      <c r="AA421" s="150"/>
      <c r="AB421" s="150"/>
      <c r="AC421" s="150"/>
      <c r="AD421" s="150"/>
      <c r="AE421" s="150"/>
      <c r="AF421" s="150"/>
      <c r="AG421" s="150"/>
      <c r="AH421" s="150"/>
      <c r="AI421" s="150"/>
      <c r="AJ421" s="150"/>
      <c r="AK421" s="150"/>
      <c r="AL421" s="150"/>
    </row>
    <row r="422" spans="1:41" ht="21.6" thickBot="1" x14ac:dyDescent="0.45">
      <c r="A422" s="251"/>
      <c r="B422" s="249"/>
      <c r="C422" s="244"/>
      <c r="D422" s="239"/>
      <c r="E422" s="237"/>
      <c r="F422" s="183" t="s">
        <v>124</v>
      </c>
      <c r="H422" s="166"/>
      <c r="I422" s="249"/>
      <c r="J422" s="256"/>
      <c r="K422" s="256"/>
      <c r="L422" s="250"/>
      <c r="M422" s="255"/>
      <c r="N422" s="210"/>
      <c r="O422" s="210"/>
      <c r="P422" s="211"/>
      <c r="Q422" s="210"/>
      <c r="S422" s="150"/>
      <c r="T422" s="150"/>
      <c r="U422" s="150"/>
      <c r="V422" s="150"/>
      <c r="W422" s="150"/>
      <c r="X422" s="150"/>
      <c r="Y422" s="150"/>
      <c r="Z422" s="150"/>
      <c r="AA422" s="150"/>
      <c r="AB422" s="150"/>
      <c r="AC422" s="150"/>
      <c r="AD422" s="150"/>
      <c r="AE422" s="150"/>
      <c r="AF422" s="150"/>
      <c r="AG422" s="150"/>
      <c r="AH422" s="150"/>
      <c r="AI422" s="150"/>
      <c r="AJ422" s="150"/>
      <c r="AK422" s="150"/>
      <c r="AL422" s="150"/>
    </row>
    <row r="423" spans="1:41" ht="31.2" x14ac:dyDescent="0.6">
      <c r="A423" s="192"/>
      <c r="B423" s="184"/>
      <c r="C423" s="193"/>
      <c r="D423" s="194"/>
      <c r="E423" s="195"/>
      <c r="F423" s="189"/>
      <c r="G423" s="164"/>
      <c r="H423" s="164"/>
      <c r="I423" s="189"/>
      <c r="J423" s="164"/>
      <c r="K423" s="164"/>
      <c r="L423" s="214"/>
      <c r="M423" s="362"/>
      <c r="N423" s="189"/>
      <c r="O423" s="189"/>
      <c r="P423" s="215"/>
      <c r="Q423" s="189"/>
      <c r="S423" s="150"/>
      <c r="T423" s="150"/>
      <c r="U423" s="150"/>
      <c r="V423" s="150"/>
      <c r="W423" s="150"/>
      <c r="X423" s="150"/>
      <c r="Y423" s="150"/>
      <c r="Z423" s="150"/>
      <c r="AA423" s="150"/>
      <c r="AB423" s="150"/>
      <c r="AC423" s="150"/>
      <c r="AD423" s="150"/>
      <c r="AE423" s="150"/>
      <c r="AF423" s="150"/>
      <c r="AG423" s="150"/>
      <c r="AH423" s="150"/>
      <c r="AI423" s="150"/>
      <c r="AJ423" s="150"/>
      <c r="AK423" s="150"/>
      <c r="AL423" s="150"/>
    </row>
    <row r="424" spans="1:41" ht="18" x14ac:dyDescent="0.35">
      <c r="A424" s="168"/>
      <c r="B424" s="168"/>
      <c r="C424" s="196"/>
      <c r="D424" s="168"/>
      <c r="E424" s="197"/>
      <c r="F424" s="168"/>
      <c r="G424" s="150"/>
      <c r="H424" s="167"/>
      <c r="I424" s="168"/>
      <c r="J424" s="150"/>
      <c r="K424" s="150"/>
      <c r="L424" s="202"/>
      <c r="M424" s="359"/>
      <c r="N424" s="168"/>
      <c r="O424" s="168"/>
      <c r="P424" s="203"/>
      <c r="Q424" s="168"/>
      <c r="R424" s="150"/>
      <c r="S424" s="150"/>
      <c r="T424" s="150"/>
      <c r="U424" s="150"/>
      <c r="V424" s="150"/>
      <c r="W424" s="150"/>
      <c r="X424" s="150"/>
      <c r="Y424" s="150"/>
      <c r="Z424" s="150"/>
      <c r="AA424" s="150"/>
      <c r="AB424" s="150"/>
      <c r="AC424" s="150"/>
      <c r="AD424" s="150"/>
      <c r="AE424" s="150"/>
      <c r="AF424" s="150"/>
      <c r="AG424" s="150"/>
      <c r="AH424" s="150"/>
      <c r="AI424" s="150"/>
      <c r="AJ424" s="150"/>
      <c r="AK424" s="150"/>
      <c r="AL424" s="150"/>
      <c r="AM424" s="150"/>
      <c r="AN424" s="150"/>
      <c r="AO424" s="150"/>
    </row>
    <row r="425" spans="1:41" ht="18" x14ac:dyDescent="0.35">
      <c r="A425" s="168"/>
      <c r="B425" s="168"/>
      <c r="C425" s="196"/>
      <c r="D425" s="168"/>
      <c r="E425" s="197"/>
      <c r="F425" s="168"/>
      <c r="G425" s="150"/>
      <c r="H425" s="150"/>
      <c r="I425" s="168"/>
      <c r="J425" s="150"/>
      <c r="K425" s="150"/>
      <c r="L425" s="202"/>
      <c r="M425" s="359"/>
      <c r="N425" s="168"/>
      <c r="O425" s="168"/>
      <c r="P425" s="203"/>
      <c r="Q425" s="168"/>
      <c r="R425" s="150"/>
      <c r="S425" s="150"/>
      <c r="T425" s="150"/>
      <c r="U425" s="150"/>
      <c r="V425" s="150"/>
      <c r="W425" s="150"/>
      <c r="X425" s="150"/>
      <c r="Y425" s="150"/>
      <c r="Z425" s="150"/>
      <c r="AA425" s="150"/>
      <c r="AB425" s="150"/>
      <c r="AC425" s="150"/>
      <c r="AD425" s="150"/>
      <c r="AE425" s="150"/>
      <c r="AF425" s="150"/>
      <c r="AG425" s="150"/>
      <c r="AH425" s="150"/>
      <c r="AI425" s="150"/>
      <c r="AJ425" s="150"/>
      <c r="AK425" s="150"/>
      <c r="AL425" s="150"/>
      <c r="AM425" s="150"/>
      <c r="AN425" s="150"/>
      <c r="AO425" s="150"/>
    </row>
    <row r="426" spans="1:41" ht="18" x14ac:dyDescent="0.35">
      <c r="A426" s="168">
        <f>37/3</f>
        <v>12.333333333333334</v>
      </c>
      <c r="B426" s="168"/>
      <c r="C426" s="196"/>
      <c r="D426" s="168"/>
      <c r="E426" s="197"/>
      <c r="F426" s="168"/>
      <c r="G426" s="150"/>
      <c r="H426" s="150"/>
      <c r="I426" s="168"/>
      <c r="J426" s="150"/>
      <c r="K426" s="150"/>
      <c r="L426" s="202"/>
      <c r="M426" s="359"/>
      <c r="N426" s="168"/>
      <c r="O426" s="168"/>
      <c r="P426" s="203"/>
      <c r="Q426" s="168"/>
      <c r="R426" s="150"/>
      <c r="S426" s="150"/>
      <c r="T426" s="150"/>
      <c r="U426" s="150"/>
      <c r="V426" s="150"/>
      <c r="W426" s="150"/>
      <c r="X426" s="150"/>
      <c r="Y426" s="150"/>
      <c r="Z426" s="150"/>
      <c r="AA426" s="150"/>
      <c r="AB426" s="150"/>
      <c r="AC426" s="150"/>
      <c r="AD426" s="150"/>
      <c r="AE426" s="150"/>
      <c r="AF426" s="150"/>
      <c r="AG426" s="150"/>
      <c r="AH426" s="150"/>
      <c r="AI426" s="150"/>
      <c r="AJ426" s="150"/>
      <c r="AK426" s="150"/>
      <c r="AL426" s="150"/>
      <c r="AM426" s="150"/>
      <c r="AN426" s="150"/>
      <c r="AO426" s="150"/>
    </row>
    <row r="427" spans="1:41" ht="18" x14ac:dyDescent="0.35">
      <c r="A427" s="168"/>
      <c r="B427" s="168"/>
      <c r="C427" s="196"/>
      <c r="D427" s="168"/>
      <c r="E427" s="197"/>
      <c r="F427" s="168"/>
      <c r="G427" s="150"/>
      <c r="H427" s="150"/>
      <c r="I427" s="168"/>
      <c r="J427" s="150"/>
      <c r="K427" s="150"/>
      <c r="L427" s="202"/>
      <c r="M427" s="359"/>
      <c r="N427" s="168"/>
      <c r="O427" s="168"/>
      <c r="P427" s="203"/>
      <c r="Q427" s="168"/>
      <c r="R427" s="150"/>
      <c r="S427" s="150"/>
      <c r="T427" s="150"/>
      <c r="U427" s="150"/>
      <c r="V427" s="150"/>
      <c r="W427" s="150"/>
      <c r="X427" s="150"/>
      <c r="Y427" s="150"/>
      <c r="Z427" s="150"/>
      <c r="AA427" s="150"/>
      <c r="AB427" s="150"/>
      <c r="AC427" s="150"/>
      <c r="AD427" s="150"/>
      <c r="AE427" s="150"/>
      <c r="AF427" s="150"/>
      <c r="AG427" s="150"/>
      <c r="AH427" s="150"/>
      <c r="AI427" s="150"/>
      <c r="AJ427" s="150"/>
      <c r="AK427" s="150"/>
      <c r="AL427" s="150"/>
      <c r="AM427" s="150"/>
      <c r="AN427" s="150"/>
      <c r="AO427" s="150"/>
    </row>
    <row r="428" spans="1:41" ht="18" x14ac:dyDescent="0.35">
      <c r="A428" s="168"/>
      <c r="B428" s="168"/>
      <c r="C428" s="196"/>
      <c r="D428" s="168"/>
      <c r="E428" s="197"/>
      <c r="F428" s="168"/>
      <c r="G428" s="150"/>
      <c r="H428" s="150"/>
      <c r="I428" s="168"/>
      <c r="J428" s="150"/>
      <c r="K428" s="150"/>
      <c r="L428" s="202"/>
      <c r="M428" s="359"/>
      <c r="N428" s="168"/>
      <c r="O428" s="168"/>
      <c r="P428" s="203"/>
      <c r="Q428" s="168"/>
      <c r="R428" s="150"/>
      <c r="S428" s="150"/>
      <c r="T428" s="150"/>
      <c r="U428" s="150"/>
      <c r="V428" s="150"/>
      <c r="W428" s="150"/>
      <c r="X428" s="150"/>
      <c r="Y428" s="150"/>
      <c r="Z428" s="150"/>
      <c r="AA428" s="150"/>
      <c r="AB428" s="150"/>
      <c r="AC428" s="150"/>
      <c r="AD428" s="150"/>
      <c r="AE428" s="150"/>
      <c r="AF428" s="150"/>
      <c r="AG428" s="150"/>
      <c r="AH428" s="150"/>
      <c r="AI428" s="150"/>
      <c r="AJ428" s="150"/>
      <c r="AK428" s="150"/>
      <c r="AL428" s="150"/>
      <c r="AM428" s="150"/>
      <c r="AN428" s="150"/>
      <c r="AO428" s="150"/>
    </row>
    <row r="429" spans="1:41" ht="18" x14ac:dyDescent="0.35">
      <c r="A429" s="168"/>
      <c r="B429" s="168"/>
      <c r="C429" s="196"/>
      <c r="D429" s="168"/>
      <c r="E429" s="197"/>
      <c r="F429" s="168"/>
      <c r="G429" s="150"/>
      <c r="H429" s="150"/>
      <c r="I429" s="168"/>
      <c r="J429" s="150"/>
      <c r="K429" s="150"/>
      <c r="L429" s="202"/>
      <c r="M429" s="359"/>
      <c r="N429" s="168"/>
      <c r="O429" s="168"/>
      <c r="P429" s="203"/>
      <c r="Q429" s="168"/>
      <c r="R429" s="150"/>
      <c r="S429" s="150"/>
      <c r="T429" s="150"/>
      <c r="U429" s="150"/>
      <c r="V429" s="150"/>
      <c r="W429" s="150"/>
      <c r="X429" s="150"/>
      <c r="Y429" s="150"/>
      <c r="Z429" s="150"/>
      <c r="AA429" s="150"/>
      <c r="AB429" s="150"/>
      <c r="AC429" s="150"/>
      <c r="AD429" s="150"/>
      <c r="AE429" s="150"/>
      <c r="AF429" s="150"/>
      <c r="AG429" s="150"/>
      <c r="AH429" s="150"/>
      <c r="AI429" s="150"/>
      <c r="AJ429" s="150"/>
      <c r="AK429" s="150"/>
      <c r="AL429" s="150"/>
      <c r="AM429" s="150"/>
      <c r="AN429" s="150"/>
      <c r="AO429" s="150"/>
    </row>
    <row r="430" spans="1:41" ht="18" x14ac:dyDescent="0.35">
      <c r="A430" s="168"/>
      <c r="B430" s="168"/>
      <c r="C430" s="196"/>
      <c r="D430" s="168"/>
      <c r="E430" s="197"/>
      <c r="F430" s="168"/>
      <c r="G430" s="150"/>
      <c r="H430" s="150"/>
      <c r="I430" s="168"/>
      <c r="J430" s="150"/>
      <c r="K430" s="150"/>
      <c r="L430" s="202"/>
      <c r="M430" s="359"/>
      <c r="N430" s="168"/>
      <c r="O430" s="168"/>
      <c r="P430" s="203"/>
      <c r="Q430" s="168"/>
      <c r="R430" s="150"/>
      <c r="S430" s="150"/>
      <c r="T430" s="150"/>
      <c r="U430" s="150"/>
      <c r="V430" s="150"/>
      <c r="W430" s="150"/>
      <c r="X430" s="150"/>
      <c r="Y430" s="150"/>
      <c r="Z430" s="150"/>
      <c r="AA430" s="150"/>
      <c r="AB430" s="150"/>
      <c r="AC430" s="150"/>
      <c r="AD430" s="150"/>
      <c r="AE430" s="150"/>
      <c r="AF430" s="150"/>
      <c r="AG430" s="150"/>
      <c r="AH430" s="150"/>
      <c r="AI430" s="150"/>
      <c r="AJ430" s="150"/>
      <c r="AK430" s="150"/>
      <c r="AL430" s="150"/>
      <c r="AM430" s="150"/>
      <c r="AN430" s="150"/>
      <c r="AO430" s="150"/>
    </row>
    <row r="431" spans="1:41" ht="18" x14ac:dyDescent="0.35">
      <c r="A431" s="168"/>
      <c r="B431" s="168"/>
      <c r="C431" s="196"/>
      <c r="D431" s="168"/>
      <c r="E431" s="197"/>
      <c r="F431" s="168"/>
      <c r="G431" s="150"/>
      <c r="H431" s="150"/>
      <c r="I431" s="168"/>
      <c r="J431" s="150"/>
      <c r="K431" s="150"/>
      <c r="L431" s="202"/>
      <c r="M431" s="359"/>
      <c r="N431" s="168"/>
      <c r="O431" s="168"/>
      <c r="P431" s="203"/>
      <c r="Q431" s="168"/>
      <c r="R431" s="150"/>
      <c r="S431" s="150"/>
      <c r="T431" s="150"/>
      <c r="U431" s="150"/>
      <c r="V431" s="150"/>
      <c r="W431" s="150"/>
      <c r="X431" s="150"/>
      <c r="Y431" s="150"/>
      <c r="Z431" s="150"/>
      <c r="AA431" s="150"/>
      <c r="AB431" s="150"/>
      <c r="AC431" s="150"/>
      <c r="AD431" s="150"/>
      <c r="AE431" s="150"/>
      <c r="AF431" s="150"/>
      <c r="AG431" s="150"/>
      <c r="AH431" s="150"/>
      <c r="AI431" s="150"/>
      <c r="AJ431" s="150"/>
      <c r="AK431" s="150"/>
      <c r="AL431" s="150"/>
      <c r="AM431" s="150"/>
      <c r="AN431" s="150"/>
      <c r="AO431" s="150"/>
    </row>
    <row r="432" spans="1:41" ht="18" x14ac:dyDescent="0.35">
      <c r="A432" s="168"/>
      <c r="B432" s="168"/>
      <c r="C432" s="196"/>
      <c r="D432" s="168"/>
      <c r="E432" s="197"/>
      <c r="F432" s="168"/>
      <c r="G432" s="150"/>
      <c r="H432" s="150"/>
      <c r="I432" s="168"/>
      <c r="J432" s="150"/>
      <c r="K432" s="150"/>
      <c r="L432" s="202"/>
      <c r="M432" s="359"/>
      <c r="N432" s="168"/>
      <c r="O432" s="168"/>
      <c r="P432" s="203"/>
      <c r="Q432" s="168"/>
      <c r="R432" s="150"/>
      <c r="S432" s="150"/>
      <c r="T432" s="150"/>
      <c r="U432" s="150"/>
      <c r="V432" s="150"/>
      <c r="W432" s="150"/>
      <c r="X432" s="150"/>
      <c r="Y432" s="150"/>
      <c r="Z432" s="150"/>
      <c r="AA432" s="150"/>
      <c r="AB432" s="150"/>
      <c r="AC432" s="150"/>
      <c r="AD432" s="150"/>
      <c r="AE432" s="150"/>
      <c r="AF432" s="150"/>
      <c r="AG432" s="150"/>
      <c r="AH432" s="150"/>
      <c r="AI432" s="150"/>
      <c r="AJ432" s="150"/>
      <c r="AK432" s="150"/>
      <c r="AL432" s="150"/>
      <c r="AM432" s="150"/>
      <c r="AN432" s="150"/>
      <c r="AO432" s="150"/>
    </row>
    <row r="433" spans="1:41" ht="18" x14ac:dyDescent="0.35">
      <c r="A433" s="168"/>
      <c r="B433" s="168"/>
      <c r="C433" s="196"/>
      <c r="D433" s="168"/>
      <c r="E433" s="197"/>
      <c r="F433" s="168"/>
      <c r="G433" s="150"/>
      <c r="H433" s="150"/>
      <c r="I433" s="168"/>
      <c r="J433" s="150"/>
      <c r="K433" s="150"/>
      <c r="L433" s="202"/>
      <c r="M433" s="359"/>
      <c r="N433" s="168"/>
      <c r="O433" s="168"/>
      <c r="P433" s="203"/>
      <c r="Q433" s="168"/>
      <c r="R433" s="150"/>
      <c r="S433" s="150"/>
      <c r="T433" s="150"/>
      <c r="U433" s="150"/>
      <c r="V433" s="150"/>
      <c r="W433" s="150"/>
      <c r="X433" s="150"/>
      <c r="Y433" s="150"/>
      <c r="Z433" s="150"/>
      <c r="AA433" s="150"/>
      <c r="AB433" s="150"/>
      <c r="AC433" s="150"/>
      <c r="AD433" s="150"/>
      <c r="AE433" s="150"/>
      <c r="AF433" s="150"/>
      <c r="AG433" s="150"/>
      <c r="AH433" s="150"/>
      <c r="AI433" s="150"/>
      <c r="AJ433" s="150"/>
      <c r="AK433" s="150"/>
      <c r="AL433" s="150"/>
      <c r="AM433" s="150"/>
      <c r="AN433" s="150"/>
      <c r="AO433" s="150"/>
    </row>
    <row r="434" spans="1:41" ht="18" x14ac:dyDescent="0.35">
      <c r="A434" s="168"/>
      <c r="B434" s="168"/>
      <c r="C434" s="196"/>
      <c r="D434" s="168"/>
      <c r="E434" s="197"/>
      <c r="F434" s="168"/>
      <c r="G434" s="150"/>
      <c r="H434" s="150"/>
      <c r="I434" s="168"/>
      <c r="J434" s="150"/>
      <c r="K434" s="150"/>
      <c r="L434" s="202"/>
      <c r="M434" s="359"/>
      <c r="N434" s="168"/>
      <c r="O434" s="168"/>
      <c r="P434" s="203"/>
      <c r="Q434" s="168"/>
      <c r="R434" s="150"/>
      <c r="S434" s="150"/>
      <c r="T434" s="150"/>
      <c r="U434" s="150"/>
      <c r="V434" s="150"/>
      <c r="W434" s="150"/>
      <c r="X434" s="150"/>
      <c r="Y434" s="150"/>
      <c r="Z434" s="150"/>
      <c r="AA434" s="150"/>
      <c r="AB434" s="150"/>
      <c r="AC434" s="150"/>
      <c r="AD434" s="150"/>
      <c r="AE434" s="150"/>
      <c r="AF434" s="150"/>
      <c r="AG434" s="150"/>
      <c r="AH434" s="150"/>
      <c r="AI434" s="150"/>
      <c r="AJ434" s="150"/>
      <c r="AK434" s="150"/>
      <c r="AL434" s="150"/>
      <c r="AM434" s="150"/>
      <c r="AN434" s="150"/>
      <c r="AO434" s="150"/>
    </row>
    <row r="435" spans="1:41" ht="18" x14ac:dyDescent="0.35">
      <c r="A435" s="168"/>
      <c r="B435" s="168"/>
      <c r="C435" s="196"/>
      <c r="D435" s="168"/>
      <c r="E435" s="197"/>
      <c r="F435" s="168"/>
      <c r="G435" s="150"/>
      <c r="H435" s="150"/>
      <c r="I435" s="168"/>
      <c r="J435" s="150"/>
      <c r="K435" s="150"/>
      <c r="L435" s="202"/>
      <c r="M435" s="359"/>
      <c r="N435" s="168"/>
      <c r="O435" s="168"/>
      <c r="P435" s="203"/>
      <c r="Q435" s="168"/>
      <c r="R435" s="150"/>
      <c r="S435" s="150"/>
      <c r="T435" s="150"/>
      <c r="U435" s="150"/>
      <c r="V435" s="150"/>
      <c r="W435" s="150"/>
      <c r="X435" s="150"/>
      <c r="Y435" s="150"/>
      <c r="Z435" s="150"/>
      <c r="AA435" s="150"/>
      <c r="AB435" s="150"/>
      <c r="AC435" s="150"/>
      <c r="AD435" s="150"/>
      <c r="AE435" s="150"/>
      <c r="AF435" s="150"/>
      <c r="AG435" s="150"/>
      <c r="AH435" s="150"/>
      <c r="AI435" s="150"/>
      <c r="AJ435" s="150"/>
      <c r="AK435" s="150"/>
      <c r="AL435" s="150"/>
      <c r="AM435" s="150"/>
      <c r="AN435" s="150"/>
      <c r="AO435" s="150"/>
    </row>
    <row r="436" spans="1:41" ht="18" x14ac:dyDescent="0.35">
      <c r="A436" s="168"/>
      <c r="B436" s="168"/>
      <c r="C436" s="196"/>
      <c r="D436" s="168"/>
      <c r="E436" s="197"/>
      <c r="F436" s="168"/>
      <c r="G436" s="150"/>
      <c r="H436" s="150"/>
      <c r="I436" s="168"/>
      <c r="J436" s="150"/>
      <c r="K436" s="150"/>
      <c r="L436" s="202"/>
      <c r="M436" s="359"/>
      <c r="N436" s="168"/>
      <c r="O436" s="168"/>
      <c r="P436" s="203"/>
      <c r="Q436" s="168"/>
      <c r="R436" s="150"/>
      <c r="S436" s="150"/>
      <c r="T436" s="150"/>
      <c r="U436" s="150"/>
      <c r="V436" s="150"/>
      <c r="W436" s="150"/>
      <c r="X436" s="150"/>
      <c r="Y436" s="150"/>
      <c r="Z436" s="150"/>
      <c r="AA436" s="150"/>
      <c r="AB436" s="150"/>
      <c r="AC436" s="150"/>
      <c r="AD436" s="150"/>
      <c r="AE436" s="150"/>
      <c r="AF436" s="150"/>
      <c r="AG436" s="150"/>
      <c r="AH436" s="150"/>
      <c r="AI436" s="150"/>
      <c r="AJ436" s="150"/>
      <c r="AK436" s="150"/>
      <c r="AL436" s="150"/>
      <c r="AM436" s="150"/>
      <c r="AN436" s="150"/>
      <c r="AO436" s="150"/>
    </row>
    <row r="437" spans="1:41" ht="18" x14ac:dyDescent="0.35">
      <c r="A437" s="168"/>
      <c r="B437" s="168"/>
      <c r="C437" s="196"/>
      <c r="D437" s="168"/>
      <c r="E437" s="197"/>
      <c r="F437" s="168"/>
      <c r="G437" s="150"/>
      <c r="H437" s="150"/>
      <c r="I437" s="168"/>
      <c r="J437" s="150"/>
      <c r="K437" s="150"/>
      <c r="L437" s="202"/>
      <c r="M437" s="359"/>
      <c r="N437" s="168"/>
      <c r="O437" s="168"/>
      <c r="P437" s="203"/>
      <c r="Q437" s="168"/>
      <c r="R437" s="150"/>
      <c r="S437" s="150"/>
      <c r="T437" s="150"/>
      <c r="U437" s="150"/>
      <c r="V437" s="150"/>
      <c r="W437" s="150"/>
      <c r="X437" s="150"/>
      <c r="Y437" s="150"/>
      <c r="Z437" s="150"/>
      <c r="AA437" s="150"/>
      <c r="AB437" s="150"/>
      <c r="AC437" s="150"/>
      <c r="AD437" s="150"/>
      <c r="AE437" s="150"/>
      <c r="AF437" s="150"/>
      <c r="AG437" s="150"/>
      <c r="AH437" s="150"/>
      <c r="AI437" s="150"/>
      <c r="AJ437" s="150"/>
      <c r="AK437" s="150"/>
      <c r="AL437" s="150"/>
      <c r="AM437" s="150"/>
      <c r="AN437" s="150"/>
      <c r="AO437" s="150"/>
    </row>
    <row r="438" spans="1:41" ht="18" x14ac:dyDescent="0.35">
      <c r="A438" s="168"/>
      <c r="B438" s="168"/>
      <c r="C438" s="196"/>
      <c r="D438" s="168"/>
      <c r="E438" s="197"/>
      <c r="F438" s="168"/>
      <c r="G438" s="150"/>
      <c r="H438" s="150"/>
      <c r="I438" s="168"/>
      <c r="J438" s="150"/>
      <c r="K438" s="150"/>
      <c r="L438" s="202"/>
      <c r="M438" s="359"/>
      <c r="N438" s="168"/>
      <c r="O438" s="168"/>
      <c r="P438" s="203"/>
      <c r="Q438" s="168"/>
      <c r="R438" s="150"/>
      <c r="S438" s="150"/>
      <c r="T438" s="150"/>
      <c r="U438" s="150"/>
      <c r="V438" s="150"/>
      <c r="W438" s="150"/>
      <c r="X438" s="150"/>
      <c r="Y438" s="150"/>
      <c r="Z438" s="150"/>
      <c r="AA438" s="150"/>
      <c r="AB438" s="150"/>
      <c r="AC438" s="150"/>
      <c r="AD438" s="150"/>
      <c r="AE438" s="150"/>
      <c r="AF438" s="150"/>
      <c r="AG438" s="150"/>
      <c r="AH438" s="150"/>
      <c r="AI438" s="150"/>
      <c r="AJ438" s="150"/>
      <c r="AK438" s="150"/>
      <c r="AL438" s="150"/>
      <c r="AM438" s="150"/>
      <c r="AN438" s="150"/>
      <c r="AO438" s="150"/>
    </row>
    <row r="439" spans="1:41" ht="18" x14ac:dyDescent="0.35">
      <c r="A439" s="168"/>
      <c r="B439" s="168"/>
      <c r="C439" s="196"/>
      <c r="D439" s="168"/>
      <c r="E439" s="197"/>
      <c r="F439" s="168"/>
      <c r="G439" s="150"/>
      <c r="H439" s="150"/>
      <c r="I439" s="168"/>
      <c r="J439" s="150"/>
      <c r="K439" s="150"/>
      <c r="L439" s="202"/>
      <c r="M439" s="359"/>
      <c r="N439" s="168"/>
      <c r="O439" s="168"/>
      <c r="P439" s="203"/>
      <c r="Q439" s="168"/>
      <c r="R439" s="150"/>
      <c r="S439" s="150"/>
      <c r="T439" s="150"/>
      <c r="U439" s="150"/>
      <c r="V439" s="150"/>
      <c r="W439" s="150"/>
      <c r="X439" s="150"/>
      <c r="Y439" s="150"/>
      <c r="Z439" s="150"/>
      <c r="AA439" s="150"/>
      <c r="AB439" s="150"/>
      <c r="AC439" s="150"/>
      <c r="AD439" s="150"/>
      <c r="AE439" s="150"/>
      <c r="AF439" s="150"/>
      <c r="AG439" s="150"/>
      <c r="AH439" s="150"/>
      <c r="AI439" s="150"/>
      <c r="AJ439" s="150"/>
      <c r="AK439" s="150"/>
      <c r="AL439" s="150"/>
      <c r="AM439" s="150"/>
      <c r="AN439" s="150"/>
      <c r="AO439" s="150"/>
    </row>
    <row r="440" spans="1:41" ht="18" x14ac:dyDescent="0.35">
      <c r="A440" s="168"/>
      <c r="B440" s="168"/>
      <c r="C440" s="196"/>
      <c r="D440" s="168"/>
      <c r="E440" s="197"/>
      <c r="F440" s="168"/>
      <c r="G440" s="150"/>
      <c r="H440" s="150"/>
      <c r="I440" s="168"/>
      <c r="J440" s="150"/>
      <c r="K440" s="150"/>
      <c r="L440" s="202"/>
      <c r="M440" s="359"/>
      <c r="N440" s="168"/>
      <c r="O440" s="168"/>
      <c r="P440" s="203"/>
      <c r="Q440" s="168"/>
      <c r="R440" s="150"/>
      <c r="S440" s="150"/>
      <c r="T440" s="150"/>
      <c r="U440" s="150"/>
      <c r="V440" s="150"/>
      <c r="W440" s="150"/>
      <c r="X440" s="150"/>
      <c r="Y440" s="150"/>
      <c r="Z440" s="150"/>
      <c r="AA440" s="150"/>
      <c r="AB440" s="150"/>
      <c r="AC440" s="150"/>
      <c r="AD440" s="150"/>
      <c r="AE440" s="150"/>
      <c r="AF440" s="150"/>
      <c r="AG440" s="150"/>
      <c r="AH440" s="150"/>
      <c r="AI440" s="150"/>
      <c r="AJ440" s="150"/>
      <c r="AK440" s="150"/>
      <c r="AL440" s="150"/>
      <c r="AM440" s="150"/>
      <c r="AN440" s="150"/>
      <c r="AO440" s="150"/>
    </row>
    <row r="441" spans="1:41" ht="18" x14ac:dyDescent="0.35">
      <c r="A441" s="168"/>
      <c r="B441" s="168"/>
      <c r="C441" s="196"/>
      <c r="D441" s="168"/>
      <c r="E441" s="197"/>
      <c r="F441" s="168"/>
      <c r="G441" s="150"/>
      <c r="H441" s="150"/>
      <c r="I441" s="168"/>
      <c r="J441" s="150"/>
      <c r="K441" s="150"/>
      <c r="L441" s="202"/>
      <c r="M441" s="359"/>
      <c r="N441" s="168"/>
      <c r="O441" s="168"/>
      <c r="P441" s="203"/>
      <c r="Q441" s="168"/>
      <c r="R441" s="150"/>
      <c r="S441" s="150"/>
      <c r="T441" s="150"/>
      <c r="U441" s="150"/>
      <c r="V441" s="150"/>
      <c r="W441" s="150"/>
      <c r="X441" s="150"/>
      <c r="Y441" s="150"/>
      <c r="Z441" s="150"/>
      <c r="AA441" s="150"/>
      <c r="AB441" s="150"/>
      <c r="AC441" s="150"/>
      <c r="AD441" s="150"/>
      <c r="AE441" s="150"/>
      <c r="AF441" s="150"/>
      <c r="AG441" s="150"/>
      <c r="AH441" s="150"/>
      <c r="AI441" s="150"/>
      <c r="AJ441" s="150"/>
      <c r="AK441" s="150"/>
      <c r="AL441" s="150"/>
      <c r="AM441" s="150"/>
      <c r="AN441" s="150"/>
      <c r="AO441" s="150"/>
    </row>
    <row r="442" spans="1:41" ht="18" x14ac:dyDescent="0.35">
      <c r="A442" s="168"/>
      <c r="B442" s="168"/>
      <c r="C442" s="196"/>
      <c r="D442" s="168"/>
      <c r="E442" s="197"/>
      <c r="F442" s="168"/>
      <c r="G442" s="150"/>
      <c r="H442" s="150"/>
      <c r="I442" s="168"/>
      <c r="J442" s="150"/>
      <c r="K442" s="150"/>
      <c r="L442" s="202"/>
      <c r="M442" s="359"/>
      <c r="N442" s="168"/>
      <c r="O442" s="168"/>
      <c r="P442" s="203"/>
      <c r="Q442" s="168"/>
      <c r="R442" s="150"/>
      <c r="S442" s="150"/>
      <c r="T442" s="150"/>
      <c r="U442" s="150"/>
      <c r="V442" s="150"/>
      <c r="W442" s="150"/>
      <c r="X442" s="150"/>
      <c r="Y442" s="150"/>
      <c r="Z442" s="150"/>
      <c r="AA442" s="150"/>
      <c r="AB442" s="150"/>
      <c r="AC442" s="150"/>
      <c r="AD442" s="150"/>
      <c r="AE442" s="150"/>
      <c r="AF442" s="150"/>
      <c r="AG442" s="150"/>
      <c r="AH442" s="150"/>
      <c r="AI442" s="150"/>
      <c r="AJ442" s="150"/>
      <c r="AK442" s="150"/>
      <c r="AL442" s="150"/>
      <c r="AM442" s="150"/>
      <c r="AN442" s="150"/>
      <c r="AO442" s="150"/>
    </row>
    <row r="443" spans="1:41" ht="18" x14ac:dyDescent="0.35">
      <c r="A443" s="168"/>
      <c r="B443" s="168"/>
      <c r="C443" s="196"/>
      <c r="D443" s="168"/>
      <c r="E443" s="197"/>
      <c r="F443" s="168"/>
      <c r="G443" s="150"/>
      <c r="H443" s="150"/>
      <c r="I443" s="168"/>
      <c r="J443" s="150"/>
      <c r="K443" s="150"/>
      <c r="L443" s="202"/>
      <c r="M443" s="359"/>
      <c r="N443" s="168"/>
      <c r="O443" s="168"/>
      <c r="P443" s="203"/>
      <c r="Q443" s="168"/>
      <c r="R443" s="150"/>
      <c r="S443" s="150"/>
      <c r="T443" s="150"/>
      <c r="U443" s="150"/>
      <c r="V443" s="150"/>
      <c r="W443" s="150"/>
      <c r="X443" s="150"/>
      <c r="Y443" s="150"/>
      <c r="Z443" s="150"/>
      <c r="AA443" s="150"/>
      <c r="AB443" s="150"/>
      <c r="AC443" s="150"/>
      <c r="AD443" s="150"/>
      <c r="AE443" s="150"/>
      <c r="AF443" s="150"/>
      <c r="AG443" s="150"/>
      <c r="AH443" s="150"/>
      <c r="AI443" s="150"/>
      <c r="AJ443" s="150"/>
      <c r="AK443" s="150"/>
      <c r="AL443" s="150"/>
      <c r="AM443" s="150"/>
      <c r="AN443" s="150"/>
      <c r="AO443" s="150"/>
    </row>
    <row r="444" spans="1:41" ht="18" x14ac:dyDescent="0.35">
      <c r="A444" s="168"/>
      <c r="B444" s="168"/>
      <c r="C444" s="196"/>
      <c r="D444" s="168"/>
      <c r="E444" s="197"/>
      <c r="F444" s="168"/>
      <c r="G444" s="150"/>
      <c r="H444" s="150"/>
      <c r="I444" s="168"/>
      <c r="J444" s="150"/>
      <c r="K444" s="150"/>
      <c r="L444" s="202"/>
      <c r="M444" s="359"/>
      <c r="N444" s="168"/>
      <c r="O444" s="168"/>
      <c r="P444" s="203"/>
      <c r="Q444" s="168"/>
      <c r="R444" s="150"/>
      <c r="S444" s="150"/>
      <c r="T444" s="150"/>
      <c r="U444" s="150"/>
      <c r="V444" s="150"/>
      <c r="W444" s="150"/>
      <c r="X444" s="150"/>
      <c r="Y444" s="150"/>
      <c r="Z444" s="150"/>
      <c r="AA444" s="150"/>
      <c r="AB444" s="150"/>
      <c r="AC444" s="150"/>
      <c r="AD444" s="150"/>
      <c r="AE444" s="150"/>
      <c r="AF444" s="150"/>
      <c r="AG444" s="150"/>
      <c r="AH444" s="150"/>
      <c r="AI444" s="150"/>
      <c r="AJ444" s="150"/>
      <c r="AK444" s="150"/>
      <c r="AL444" s="150"/>
      <c r="AM444" s="150"/>
      <c r="AN444" s="150"/>
      <c r="AO444" s="150"/>
    </row>
    <row r="445" spans="1:41" ht="18" x14ac:dyDescent="0.35">
      <c r="A445" s="168"/>
      <c r="B445" s="168"/>
      <c r="C445" s="196"/>
      <c r="D445" s="168"/>
      <c r="E445" s="197"/>
      <c r="F445" s="168"/>
      <c r="G445" s="150"/>
      <c r="H445" s="150"/>
      <c r="I445" s="168"/>
      <c r="J445" s="150"/>
      <c r="K445" s="150"/>
      <c r="L445" s="202"/>
      <c r="M445" s="359"/>
      <c r="N445" s="168"/>
      <c r="O445" s="168"/>
      <c r="P445" s="203"/>
      <c r="Q445" s="168"/>
      <c r="R445" s="150"/>
      <c r="S445" s="150"/>
      <c r="T445" s="150"/>
      <c r="U445" s="150"/>
      <c r="V445" s="150"/>
      <c r="W445" s="150"/>
      <c r="X445" s="150"/>
      <c r="Y445" s="150"/>
      <c r="Z445" s="150"/>
      <c r="AA445" s="150"/>
      <c r="AB445" s="150"/>
      <c r="AC445" s="150"/>
      <c r="AD445" s="150"/>
      <c r="AE445" s="150"/>
      <c r="AF445" s="150"/>
      <c r="AG445" s="150"/>
      <c r="AH445" s="150"/>
      <c r="AI445" s="150"/>
      <c r="AJ445" s="150"/>
      <c r="AK445" s="150"/>
      <c r="AL445" s="150"/>
      <c r="AM445" s="150"/>
      <c r="AN445" s="150"/>
      <c r="AO445" s="150"/>
    </row>
    <row r="446" spans="1:41" ht="18" x14ac:dyDescent="0.35">
      <c r="A446" s="168"/>
      <c r="B446" s="168"/>
      <c r="C446" s="196"/>
      <c r="D446" s="168"/>
      <c r="E446" s="197"/>
      <c r="F446" s="168"/>
      <c r="G446" s="150"/>
      <c r="H446" s="150"/>
      <c r="I446" s="168"/>
      <c r="J446" s="150"/>
      <c r="K446" s="150"/>
      <c r="L446" s="202"/>
      <c r="M446" s="359"/>
      <c r="N446" s="168"/>
      <c r="O446" s="168"/>
      <c r="P446" s="203"/>
      <c r="Q446" s="168"/>
      <c r="R446" s="150"/>
      <c r="S446" s="150"/>
      <c r="T446" s="150"/>
      <c r="U446" s="150"/>
      <c r="V446" s="150"/>
      <c r="W446" s="150"/>
      <c r="X446" s="150"/>
      <c r="Y446" s="150"/>
      <c r="Z446" s="150"/>
      <c r="AA446" s="150"/>
      <c r="AB446" s="150"/>
      <c r="AC446" s="150"/>
      <c r="AD446" s="150"/>
      <c r="AE446" s="150"/>
      <c r="AF446" s="150"/>
      <c r="AG446" s="150"/>
      <c r="AH446" s="150"/>
      <c r="AI446" s="150"/>
      <c r="AJ446" s="150"/>
      <c r="AK446" s="150"/>
      <c r="AL446" s="150"/>
      <c r="AM446" s="150"/>
      <c r="AN446" s="150"/>
      <c r="AO446" s="150"/>
    </row>
    <row r="447" spans="1:41" ht="18" x14ac:dyDescent="0.35">
      <c r="A447" s="168"/>
      <c r="B447" s="168"/>
      <c r="C447" s="196"/>
      <c r="D447" s="168"/>
      <c r="E447" s="197"/>
      <c r="F447" s="168"/>
      <c r="G447" s="150"/>
      <c r="H447" s="150"/>
      <c r="I447" s="168"/>
      <c r="J447" s="150"/>
      <c r="K447" s="150"/>
      <c r="L447" s="202"/>
      <c r="M447" s="359"/>
      <c r="N447" s="168"/>
      <c r="O447" s="168"/>
      <c r="P447" s="203"/>
      <c r="Q447" s="168"/>
      <c r="R447" s="150"/>
      <c r="S447" s="150"/>
      <c r="T447" s="150"/>
      <c r="U447" s="150"/>
      <c r="V447" s="150"/>
      <c r="W447" s="150"/>
      <c r="X447" s="150"/>
      <c r="Y447" s="150"/>
      <c r="Z447" s="150"/>
      <c r="AA447" s="150"/>
      <c r="AB447" s="150"/>
      <c r="AC447" s="150"/>
      <c r="AD447" s="150"/>
      <c r="AE447" s="150"/>
      <c r="AF447" s="150"/>
      <c r="AG447" s="150"/>
      <c r="AH447" s="150"/>
      <c r="AI447" s="150"/>
      <c r="AJ447" s="150"/>
      <c r="AK447" s="150"/>
      <c r="AL447" s="150"/>
      <c r="AM447" s="150"/>
      <c r="AN447" s="150"/>
      <c r="AO447" s="150"/>
    </row>
    <row r="448" spans="1:41" ht="18" x14ac:dyDescent="0.35">
      <c r="A448" s="168"/>
      <c r="B448" s="168"/>
      <c r="C448" s="196"/>
      <c r="D448" s="168"/>
      <c r="E448" s="197"/>
      <c r="F448" s="168"/>
      <c r="G448" s="150"/>
      <c r="H448" s="150"/>
      <c r="I448" s="168"/>
      <c r="J448" s="150"/>
      <c r="K448" s="150"/>
      <c r="L448" s="202"/>
      <c r="M448" s="359"/>
      <c r="N448" s="168"/>
      <c r="O448" s="168"/>
      <c r="P448" s="203"/>
      <c r="Q448" s="168"/>
      <c r="R448" s="150"/>
      <c r="S448" s="150"/>
      <c r="T448" s="150"/>
      <c r="U448" s="150"/>
      <c r="V448" s="150"/>
      <c r="W448" s="150"/>
      <c r="X448" s="150"/>
      <c r="Y448" s="150"/>
      <c r="Z448" s="150"/>
      <c r="AA448" s="150"/>
      <c r="AB448" s="150"/>
      <c r="AC448" s="150"/>
      <c r="AD448" s="150"/>
      <c r="AE448" s="150"/>
      <c r="AF448" s="150"/>
      <c r="AG448" s="150"/>
      <c r="AH448" s="150"/>
      <c r="AI448" s="150"/>
      <c r="AJ448" s="150"/>
      <c r="AK448" s="150"/>
      <c r="AL448" s="150"/>
      <c r="AM448" s="150"/>
      <c r="AN448" s="150"/>
      <c r="AO448" s="150"/>
    </row>
    <row r="449" spans="1:41" ht="18" x14ac:dyDescent="0.35">
      <c r="A449" s="168"/>
      <c r="B449" s="168"/>
      <c r="C449" s="196"/>
      <c r="D449" s="168"/>
      <c r="E449" s="197"/>
      <c r="F449" s="168"/>
      <c r="G449" s="150"/>
      <c r="H449" s="150"/>
      <c r="I449" s="168"/>
      <c r="J449" s="150"/>
      <c r="K449" s="150"/>
      <c r="L449" s="202"/>
      <c r="M449" s="359"/>
      <c r="N449" s="168"/>
      <c r="O449" s="168"/>
      <c r="P449" s="203"/>
      <c r="Q449" s="168"/>
      <c r="R449" s="150"/>
      <c r="S449" s="150"/>
      <c r="T449" s="150"/>
      <c r="U449" s="150"/>
      <c r="V449" s="150"/>
      <c r="W449" s="150"/>
      <c r="X449" s="150"/>
      <c r="Y449" s="150"/>
      <c r="Z449" s="150"/>
      <c r="AA449" s="150"/>
      <c r="AB449" s="150"/>
      <c r="AC449" s="150"/>
      <c r="AD449" s="150"/>
      <c r="AE449" s="150"/>
      <c r="AF449" s="150"/>
      <c r="AG449" s="150"/>
      <c r="AH449" s="150"/>
      <c r="AI449" s="150"/>
      <c r="AJ449" s="150"/>
      <c r="AK449" s="150"/>
      <c r="AL449" s="150"/>
      <c r="AM449" s="150"/>
      <c r="AN449" s="150"/>
      <c r="AO449" s="150"/>
    </row>
    <row r="450" spans="1:41" ht="18" x14ac:dyDescent="0.35">
      <c r="A450" s="168"/>
      <c r="B450" s="168"/>
      <c r="C450" s="196"/>
      <c r="D450" s="168"/>
      <c r="E450" s="197"/>
      <c r="F450" s="168"/>
      <c r="G450" s="150"/>
      <c r="H450" s="150"/>
      <c r="I450" s="168"/>
      <c r="J450" s="150"/>
      <c r="K450" s="150"/>
      <c r="L450" s="202"/>
      <c r="M450" s="359"/>
      <c r="N450" s="168"/>
      <c r="O450" s="168"/>
      <c r="P450" s="203"/>
      <c r="Q450" s="168"/>
      <c r="R450" s="150"/>
      <c r="S450" s="150"/>
      <c r="T450" s="150"/>
      <c r="U450" s="150"/>
      <c r="V450" s="150"/>
      <c r="W450" s="150"/>
      <c r="X450" s="150"/>
      <c r="Y450" s="150"/>
      <c r="Z450" s="150"/>
      <c r="AA450" s="150"/>
      <c r="AB450" s="150"/>
      <c r="AC450" s="150"/>
      <c r="AD450" s="150"/>
      <c r="AE450" s="150"/>
      <c r="AF450" s="150"/>
      <c r="AG450" s="150"/>
      <c r="AH450" s="150"/>
      <c r="AI450" s="150"/>
      <c r="AJ450" s="150"/>
      <c r="AK450" s="150"/>
      <c r="AL450" s="150"/>
      <c r="AM450" s="150"/>
      <c r="AN450" s="150"/>
      <c r="AO450" s="150"/>
    </row>
    <row r="451" spans="1:41" ht="18" x14ac:dyDescent="0.35">
      <c r="A451" s="168"/>
      <c r="B451" s="168"/>
      <c r="C451" s="196"/>
      <c r="D451" s="168"/>
      <c r="E451" s="197"/>
      <c r="F451" s="168"/>
      <c r="G451" s="150"/>
      <c r="H451" s="150"/>
      <c r="I451" s="168"/>
      <c r="J451" s="150"/>
      <c r="K451" s="150"/>
      <c r="L451" s="202"/>
      <c r="M451" s="359"/>
      <c r="N451" s="168"/>
      <c r="O451" s="168"/>
      <c r="P451" s="203"/>
      <c r="Q451" s="168"/>
      <c r="R451" s="150"/>
      <c r="S451" s="150"/>
      <c r="T451" s="150"/>
      <c r="U451" s="150"/>
      <c r="V451" s="150"/>
      <c r="W451" s="150"/>
      <c r="X451" s="150"/>
      <c r="Y451" s="150"/>
      <c r="Z451" s="150"/>
      <c r="AA451" s="150"/>
      <c r="AB451" s="150"/>
      <c r="AC451" s="150"/>
      <c r="AD451" s="150"/>
      <c r="AE451" s="150"/>
      <c r="AF451" s="150"/>
      <c r="AG451" s="150"/>
      <c r="AH451" s="150"/>
      <c r="AI451" s="150"/>
      <c r="AJ451" s="150"/>
      <c r="AK451" s="150"/>
      <c r="AL451" s="150"/>
      <c r="AM451" s="150"/>
      <c r="AN451" s="150"/>
      <c r="AO451" s="150"/>
    </row>
    <row r="452" spans="1:41" ht="18" x14ac:dyDescent="0.35">
      <c r="A452" s="168"/>
      <c r="B452" s="168"/>
      <c r="C452" s="196"/>
      <c r="D452" s="168"/>
      <c r="E452" s="197"/>
      <c r="F452" s="168"/>
      <c r="G452" s="150"/>
      <c r="H452" s="150"/>
      <c r="I452" s="168"/>
      <c r="J452" s="150"/>
      <c r="K452" s="150"/>
      <c r="L452" s="202"/>
      <c r="M452" s="359"/>
      <c r="N452" s="168"/>
      <c r="O452" s="168"/>
      <c r="P452" s="203"/>
      <c r="Q452" s="168"/>
      <c r="R452" s="150"/>
      <c r="S452" s="150"/>
      <c r="T452" s="150"/>
      <c r="U452" s="150"/>
      <c r="V452" s="150"/>
      <c r="W452" s="150"/>
      <c r="X452" s="150"/>
      <c r="Y452" s="150"/>
      <c r="Z452" s="150"/>
      <c r="AA452" s="150"/>
      <c r="AB452" s="150"/>
      <c r="AC452" s="150"/>
      <c r="AD452" s="150"/>
      <c r="AE452" s="150"/>
      <c r="AF452" s="150"/>
      <c r="AG452" s="150"/>
      <c r="AH452" s="150"/>
      <c r="AI452" s="150"/>
      <c r="AJ452" s="150"/>
      <c r="AK452" s="150"/>
      <c r="AL452" s="150"/>
      <c r="AM452" s="150"/>
      <c r="AN452" s="150"/>
      <c r="AO452" s="150"/>
    </row>
    <row r="453" spans="1:41" ht="18" x14ac:dyDescent="0.35">
      <c r="A453" s="168"/>
      <c r="B453" s="168"/>
      <c r="C453" s="196"/>
      <c r="D453" s="168"/>
      <c r="E453" s="197"/>
      <c r="F453" s="168"/>
      <c r="G453" s="150"/>
      <c r="H453" s="150"/>
      <c r="I453" s="168"/>
      <c r="J453" s="150"/>
      <c r="K453" s="150"/>
      <c r="L453" s="202"/>
      <c r="M453" s="359"/>
      <c r="N453" s="168"/>
      <c r="O453" s="168"/>
      <c r="P453" s="203"/>
      <c r="Q453" s="168"/>
      <c r="R453" s="150"/>
      <c r="S453" s="150"/>
      <c r="T453" s="150"/>
      <c r="U453" s="150"/>
      <c r="V453" s="150"/>
      <c r="W453" s="150"/>
      <c r="X453" s="150"/>
      <c r="Y453" s="150"/>
      <c r="Z453" s="150"/>
      <c r="AA453" s="150"/>
      <c r="AB453" s="150"/>
      <c r="AC453" s="150"/>
      <c r="AD453" s="150"/>
      <c r="AE453" s="150"/>
      <c r="AF453" s="150"/>
      <c r="AG453" s="150"/>
      <c r="AH453" s="150"/>
      <c r="AI453" s="150"/>
      <c r="AJ453" s="150"/>
      <c r="AK453" s="150"/>
      <c r="AL453" s="150"/>
      <c r="AM453" s="150"/>
      <c r="AN453" s="150"/>
      <c r="AO453" s="150"/>
    </row>
    <row r="454" spans="1:41" ht="18" x14ac:dyDescent="0.35">
      <c r="A454" s="168"/>
      <c r="B454" s="168"/>
      <c r="C454" s="196"/>
      <c r="D454" s="168"/>
      <c r="E454" s="197"/>
      <c r="F454" s="168"/>
      <c r="G454" s="150"/>
      <c r="H454" s="150"/>
      <c r="I454" s="168"/>
      <c r="J454" s="150"/>
      <c r="K454" s="150"/>
      <c r="L454" s="202"/>
      <c r="M454" s="359"/>
      <c r="N454" s="168"/>
      <c r="O454" s="168"/>
      <c r="P454" s="203"/>
      <c r="Q454" s="168"/>
      <c r="R454" s="150"/>
      <c r="S454" s="150"/>
      <c r="T454" s="150"/>
      <c r="U454" s="150"/>
      <c r="V454" s="150"/>
      <c r="W454" s="150"/>
      <c r="X454" s="150"/>
      <c r="Y454" s="150"/>
      <c r="Z454" s="150"/>
      <c r="AA454" s="150"/>
      <c r="AB454" s="150"/>
      <c r="AC454" s="150"/>
      <c r="AD454" s="150"/>
      <c r="AE454" s="150"/>
      <c r="AF454" s="150"/>
      <c r="AG454" s="150"/>
      <c r="AH454" s="150"/>
      <c r="AI454" s="150"/>
      <c r="AJ454" s="150"/>
      <c r="AK454" s="150"/>
      <c r="AL454" s="150"/>
      <c r="AM454" s="150"/>
      <c r="AN454" s="150"/>
      <c r="AO454" s="150"/>
    </row>
    <row r="455" spans="1:41" ht="18" x14ac:dyDescent="0.35">
      <c r="A455" s="168"/>
      <c r="B455" s="168"/>
      <c r="C455" s="196"/>
      <c r="D455" s="168"/>
      <c r="E455" s="197"/>
      <c r="F455" s="168"/>
      <c r="G455" s="150"/>
      <c r="H455" s="150"/>
      <c r="I455" s="168"/>
      <c r="J455" s="150"/>
      <c r="K455" s="150"/>
      <c r="L455" s="202"/>
      <c r="M455" s="359"/>
      <c r="N455" s="168"/>
      <c r="O455" s="168"/>
      <c r="P455" s="203"/>
      <c r="Q455" s="168"/>
      <c r="R455" s="150"/>
      <c r="S455" s="150"/>
      <c r="T455" s="150"/>
      <c r="U455" s="150"/>
      <c r="V455" s="150"/>
      <c r="W455" s="150"/>
      <c r="X455" s="150"/>
      <c r="Y455" s="150"/>
      <c r="Z455" s="150"/>
      <c r="AA455" s="150"/>
      <c r="AB455" s="150"/>
      <c r="AC455" s="150"/>
      <c r="AD455" s="150"/>
      <c r="AE455" s="150"/>
      <c r="AF455" s="150"/>
      <c r="AG455" s="150"/>
      <c r="AH455" s="150"/>
      <c r="AI455" s="150"/>
      <c r="AJ455" s="150"/>
      <c r="AK455" s="150"/>
      <c r="AL455" s="150"/>
      <c r="AM455" s="150"/>
      <c r="AN455" s="150"/>
      <c r="AO455" s="150"/>
    </row>
    <row r="456" spans="1:41" ht="18" x14ac:dyDescent="0.35">
      <c r="A456" s="168"/>
      <c r="B456" s="168"/>
      <c r="C456" s="196"/>
      <c r="D456" s="168"/>
      <c r="E456" s="197"/>
      <c r="F456" s="168"/>
      <c r="G456" s="150"/>
      <c r="H456" s="150"/>
      <c r="I456" s="168"/>
      <c r="J456" s="150"/>
      <c r="K456" s="150"/>
      <c r="L456" s="202"/>
      <c r="M456" s="359"/>
      <c r="N456" s="168"/>
      <c r="O456" s="168"/>
      <c r="P456" s="203"/>
      <c r="Q456" s="168"/>
      <c r="R456" s="150"/>
      <c r="S456" s="150"/>
      <c r="T456" s="150"/>
      <c r="U456" s="150"/>
      <c r="V456" s="150"/>
      <c r="W456" s="150"/>
      <c r="X456" s="150"/>
      <c r="Y456" s="150"/>
      <c r="Z456" s="150"/>
      <c r="AA456" s="150"/>
      <c r="AB456" s="150"/>
      <c r="AC456" s="150"/>
      <c r="AD456" s="150"/>
      <c r="AE456" s="150"/>
      <c r="AF456" s="150"/>
      <c r="AG456" s="150"/>
      <c r="AH456" s="150"/>
      <c r="AI456" s="150"/>
      <c r="AJ456" s="150"/>
      <c r="AK456" s="150"/>
      <c r="AL456" s="150"/>
      <c r="AM456" s="150"/>
      <c r="AN456" s="150"/>
      <c r="AO456" s="150"/>
    </row>
    <row r="457" spans="1:41" ht="18" x14ac:dyDescent="0.35">
      <c r="A457" s="168"/>
      <c r="B457" s="168"/>
      <c r="C457" s="196"/>
      <c r="D457" s="168"/>
      <c r="E457" s="197"/>
      <c r="F457" s="168"/>
      <c r="G457" s="150"/>
      <c r="H457" s="150"/>
      <c r="I457" s="168"/>
      <c r="J457" s="150"/>
      <c r="K457" s="150"/>
      <c r="L457" s="202"/>
      <c r="M457" s="359"/>
      <c r="N457" s="168"/>
      <c r="O457" s="168"/>
      <c r="P457" s="203"/>
      <c r="Q457" s="168"/>
      <c r="R457" s="150"/>
      <c r="S457" s="150"/>
      <c r="T457" s="150"/>
      <c r="U457" s="150"/>
      <c r="V457" s="150"/>
      <c r="W457" s="150"/>
      <c r="X457" s="150"/>
      <c r="Y457" s="150"/>
      <c r="Z457" s="150"/>
      <c r="AA457" s="150"/>
      <c r="AB457" s="150"/>
      <c r="AC457" s="150"/>
      <c r="AD457" s="150"/>
      <c r="AE457" s="150"/>
      <c r="AF457" s="150"/>
      <c r="AG457" s="150"/>
      <c r="AH457" s="150"/>
      <c r="AI457" s="150"/>
      <c r="AJ457" s="150"/>
      <c r="AK457" s="150"/>
      <c r="AL457" s="150"/>
      <c r="AM457" s="150"/>
      <c r="AN457" s="150"/>
      <c r="AO457" s="150"/>
    </row>
    <row r="458" spans="1:41" ht="18" x14ac:dyDescent="0.35">
      <c r="A458" s="168"/>
      <c r="B458" s="168"/>
      <c r="C458" s="196"/>
      <c r="D458" s="168"/>
      <c r="E458" s="197"/>
      <c r="F458" s="168"/>
      <c r="G458" s="150"/>
      <c r="H458" s="150"/>
      <c r="I458" s="168"/>
      <c r="J458" s="150"/>
      <c r="K458" s="150"/>
      <c r="L458" s="202"/>
      <c r="M458" s="359"/>
      <c r="N458" s="168"/>
      <c r="O458" s="168"/>
      <c r="P458" s="203"/>
      <c r="Q458" s="168"/>
      <c r="R458" s="150"/>
      <c r="S458" s="150"/>
      <c r="T458" s="150"/>
      <c r="U458" s="150"/>
      <c r="V458" s="150"/>
      <c r="W458" s="150"/>
      <c r="X458" s="150"/>
      <c r="Y458" s="150"/>
      <c r="Z458" s="150"/>
      <c r="AA458" s="150"/>
      <c r="AB458" s="150"/>
      <c r="AC458" s="150"/>
      <c r="AD458" s="150"/>
      <c r="AE458" s="150"/>
      <c r="AF458" s="150"/>
      <c r="AG458" s="150"/>
      <c r="AH458" s="150"/>
      <c r="AI458" s="150"/>
      <c r="AJ458" s="150"/>
      <c r="AK458" s="150"/>
      <c r="AL458" s="150"/>
      <c r="AM458" s="150"/>
      <c r="AN458" s="150"/>
      <c r="AO458" s="150"/>
    </row>
    <row r="459" spans="1:41" ht="18" x14ac:dyDescent="0.35">
      <c r="A459" s="168"/>
      <c r="B459" s="168"/>
      <c r="C459" s="196"/>
      <c r="D459" s="168"/>
      <c r="E459" s="197"/>
      <c r="F459" s="168"/>
      <c r="G459" s="150"/>
      <c r="H459" s="150"/>
      <c r="I459" s="168"/>
      <c r="J459" s="150"/>
      <c r="K459" s="150"/>
      <c r="L459" s="202"/>
      <c r="M459" s="359"/>
      <c r="N459" s="168"/>
      <c r="O459" s="168"/>
      <c r="P459" s="203"/>
      <c r="Q459" s="168"/>
      <c r="R459" s="150"/>
      <c r="S459" s="150"/>
      <c r="T459" s="150"/>
      <c r="U459" s="150"/>
      <c r="V459" s="150"/>
      <c r="W459" s="150"/>
      <c r="X459" s="150"/>
      <c r="Y459" s="150"/>
      <c r="Z459" s="150"/>
      <c r="AA459" s="150"/>
      <c r="AB459" s="150"/>
      <c r="AC459" s="150"/>
      <c r="AD459" s="150"/>
      <c r="AE459" s="150"/>
      <c r="AF459" s="150"/>
      <c r="AG459" s="150"/>
      <c r="AH459" s="150"/>
      <c r="AI459" s="150"/>
      <c r="AJ459" s="150"/>
      <c r="AK459" s="150"/>
      <c r="AL459" s="150"/>
      <c r="AM459" s="150"/>
      <c r="AN459" s="150"/>
      <c r="AO459" s="150"/>
    </row>
    <row r="460" spans="1:41" ht="18" x14ac:dyDescent="0.35">
      <c r="A460" s="168"/>
      <c r="B460" s="168"/>
      <c r="C460" s="196"/>
      <c r="D460" s="168"/>
      <c r="E460" s="197"/>
      <c r="F460" s="168"/>
      <c r="G460" s="150"/>
      <c r="H460" s="150"/>
      <c r="I460" s="168"/>
      <c r="J460" s="150"/>
      <c r="K460" s="150"/>
      <c r="L460" s="202"/>
      <c r="M460" s="359"/>
      <c r="N460" s="168"/>
      <c r="O460" s="168"/>
      <c r="P460" s="203"/>
      <c r="Q460" s="168"/>
      <c r="R460" s="150"/>
      <c r="S460" s="150"/>
      <c r="T460" s="150"/>
      <c r="U460" s="150"/>
      <c r="V460" s="150"/>
      <c r="W460" s="150"/>
      <c r="X460" s="150"/>
      <c r="Y460" s="150"/>
      <c r="Z460" s="150"/>
      <c r="AA460" s="150"/>
      <c r="AB460" s="150"/>
      <c r="AC460" s="150"/>
      <c r="AD460" s="150"/>
      <c r="AE460" s="150"/>
      <c r="AF460" s="150"/>
      <c r="AG460" s="150"/>
      <c r="AH460" s="150"/>
      <c r="AI460" s="150"/>
      <c r="AJ460" s="150"/>
      <c r="AK460" s="150"/>
      <c r="AL460" s="150"/>
      <c r="AM460" s="150"/>
      <c r="AN460" s="150"/>
      <c r="AO460" s="150"/>
    </row>
    <row r="461" spans="1:41" ht="18" x14ac:dyDescent="0.35">
      <c r="A461" s="168"/>
      <c r="B461" s="168"/>
      <c r="C461" s="196"/>
      <c r="D461" s="168"/>
      <c r="E461" s="197"/>
      <c r="F461" s="168"/>
      <c r="G461" s="150"/>
      <c r="H461" s="150"/>
      <c r="I461" s="168"/>
      <c r="J461" s="150"/>
      <c r="K461" s="150"/>
      <c r="L461" s="202"/>
      <c r="M461" s="359"/>
      <c r="N461" s="168"/>
      <c r="O461" s="168"/>
      <c r="P461" s="203"/>
      <c r="Q461" s="168"/>
      <c r="R461" s="150"/>
      <c r="S461" s="150"/>
      <c r="T461" s="150"/>
      <c r="U461" s="150"/>
      <c r="V461" s="150"/>
      <c r="W461" s="150"/>
      <c r="X461" s="150"/>
      <c r="Y461" s="150"/>
      <c r="Z461" s="150"/>
      <c r="AA461" s="150"/>
      <c r="AB461" s="150"/>
      <c r="AC461" s="150"/>
      <c r="AD461" s="150"/>
      <c r="AE461" s="150"/>
      <c r="AF461" s="150"/>
      <c r="AG461" s="150"/>
      <c r="AH461" s="150"/>
      <c r="AI461" s="150"/>
      <c r="AJ461" s="150"/>
      <c r="AK461" s="150"/>
      <c r="AL461" s="150"/>
      <c r="AM461" s="150"/>
      <c r="AN461" s="150"/>
      <c r="AO461" s="150"/>
    </row>
    <row r="462" spans="1:41" ht="18" x14ac:dyDescent="0.35">
      <c r="A462" s="168"/>
      <c r="B462" s="168"/>
      <c r="C462" s="196"/>
      <c r="D462" s="168"/>
      <c r="E462" s="197"/>
      <c r="F462" s="168"/>
      <c r="G462" s="150"/>
      <c r="H462" s="150"/>
      <c r="I462" s="168"/>
      <c r="J462" s="150"/>
      <c r="K462" s="150"/>
      <c r="L462" s="202"/>
      <c r="M462" s="359"/>
      <c r="N462" s="168"/>
      <c r="O462" s="168"/>
      <c r="P462" s="203"/>
      <c r="Q462" s="168"/>
      <c r="R462" s="150"/>
      <c r="S462" s="150"/>
      <c r="T462" s="150"/>
      <c r="U462" s="150"/>
      <c r="V462" s="150"/>
      <c r="W462" s="150"/>
      <c r="X462" s="150"/>
      <c r="Y462" s="150"/>
      <c r="Z462" s="150"/>
      <c r="AA462" s="150"/>
      <c r="AB462" s="150"/>
      <c r="AC462" s="150"/>
      <c r="AD462" s="150"/>
      <c r="AE462" s="150"/>
      <c r="AF462" s="150"/>
      <c r="AG462" s="150"/>
      <c r="AH462" s="150"/>
      <c r="AI462" s="150"/>
      <c r="AJ462" s="150"/>
      <c r="AK462" s="150"/>
      <c r="AL462" s="150"/>
      <c r="AM462" s="150"/>
      <c r="AN462" s="150"/>
      <c r="AO462" s="150"/>
    </row>
    <row r="463" spans="1:41" ht="18" x14ac:dyDescent="0.35">
      <c r="A463" s="168"/>
      <c r="B463" s="168"/>
      <c r="C463" s="196"/>
      <c r="D463" s="168"/>
      <c r="E463" s="197"/>
      <c r="F463" s="168"/>
      <c r="G463" s="150"/>
      <c r="H463" s="150"/>
      <c r="I463" s="168"/>
      <c r="J463" s="150"/>
      <c r="K463" s="150"/>
      <c r="L463" s="202"/>
      <c r="M463" s="359"/>
      <c r="N463" s="168"/>
      <c r="O463" s="168"/>
      <c r="P463" s="203"/>
      <c r="Q463" s="168"/>
      <c r="R463" s="150"/>
      <c r="S463" s="150"/>
      <c r="T463" s="150"/>
      <c r="U463" s="150"/>
      <c r="V463" s="150"/>
      <c r="W463" s="150"/>
      <c r="X463" s="150"/>
      <c r="Y463" s="150"/>
      <c r="Z463" s="150"/>
      <c r="AA463" s="150"/>
      <c r="AB463" s="150"/>
      <c r="AC463" s="150"/>
      <c r="AD463" s="150"/>
      <c r="AE463" s="150"/>
      <c r="AF463" s="150"/>
      <c r="AG463" s="150"/>
      <c r="AH463" s="150"/>
      <c r="AI463" s="150"/>
      <c r="AJ463" s="150"/>
      <c r="AK463" s="150"/>
      <c r="AL463" s="150"/>
      <c r="AM463" s="150"/>
      <c r="AN463" s="150"/>
      <c r="AO463" s="150"/>
    </row>
    <row r="464" spans="1:41" ht="18" x14ac:dyDescent="0.35">
      <c r="A464" s="168"/>
      <c r="B464" s="168"/>
      <c r="C464" s="196"/>
      <c r="D464" s="168"/>
      <c r="E464" s="197"/>
      <c r="F464" s="168"/>
      <c r="G464" s="150"/>
      <c r="H464" s="150"/>
      <c r="I464" s="168"/>
      <c r="J464" s="150"/>
      <c r="K464" s="150"/>
      <c r="L464" s="202"/>
      <c r="M464" s="359"/>
      <c r="N464" s="168"/>
      <c r="O464" s="168"/>
      <c r="P464" s="203"/>
      <c r="Q464" s="168"/>
      <c r="R464" s="150"/>
      <c r="S464" s="150"/>
      <c r="T464" s="150"/>
      <c r="U464" s="150"/>
      <c r="V464" s="150"/>
      <c r="W464" s="150"/>
      <c r="X464" s="150"/>
      <c r="Y464" s="150"/>
      <c r="Z464" s="150"/>
      <c r="AA464" s="150"/>
      <c r="AB464" s="150"/>
      <c r="AC464" s="150"/>
      <c r="AD464" s="150"/>
      <c r="AE464" s="150"/>
      <c r="AF464" s="150"/>
      <c r="AG464" s="150"/>
      <c r="AH464" s="150"/>
      <c r="AI464" s="150"/>
      <c r="AJ464" s="150"/>
      <c r="AK464" s="150"/>
      <c r="AL464" s="150"/>
      <c r="AM464" s="150"/>
      <c r="AN464" s="150"/>
      <c r="AO464" s="150"/>
    </row>
    <row r="465" spans="1:41" ht="18" x14ac:dyDescent="0.35">
      <c r="A465" s="168"/>
      <c r="B465" s="168"/>
      <c r="C465" s="196"/>
      <c r="D465" s="168"/>
      <c r="E465" s="197"/>
      <c r="F465" s="168"/>
      <c r="G465" s="150"/>
      <c r="H465" s="150"/>
      <c r="I465" s="168"/>
      <c r="J465" s="150"/>
      <c r="K465" s="150"/>
      <c r="L465" s="202"/>
      <c r="M465" s="359"/>
      <c r="N465" s="168"/>
      <c r="O465" s="168"/>
      <c r="P465" s="203"/>
      <c r="Q465" s="168"/>
      <c r="R465" s="150"/>
      <c r="S465" s="150"/>
      <c r="T465" s="150"/>
      <c r="U465" s="150"/>
      <c r="V465" s="150"/>
      <c r="W465" s="150"/>
      <c r="X465" s="150"/>
      <c r="Y465" s="150"/>
      <c r="Z465" s="150"/>
      <c r="AA465" s="150"/>
      <c r="AB465" s="150"/>
      <c r="AC465" s="150"/>
      <c r="AD465" s="150"/>
      <c r="AE465" s="150"/>
      <c r="AF465" s="150"/>
      <c r="AG465" s="150"/>
      <c r="AH465" s="150"/>
      <c r="AI465" s="150"/>
      <c r="AJ465" s="150"/>
      <c r="AK465" s="150"/>
      <c r="AL465" s="150"/>
      <c r="AM465" s="150"/>
      <c r="AN465" s="150"/>
      <c r="AO465" s="150"/>
    </row>
    <row r="466" spans="1:41" ht="18" x14ac:dyDescent="0.35">
      <c r="A466" s="168"/>
      <c r="B466" s="168"/>
      <c r="C466" s="196"/>
      <c r="D466" s="168"/>
      <c r="E466" s="197"/>
      <c r="F466" s="168"/>
      <c r="G466" s="150"/>
      <c r="H466" s="150"/>
      <c r="I466" s="168"/>
      <c r="J466" s="150"/>
      <c r="K466" s="150"/>
      <c r="L466" s="202"/>
      <c r="M466" s="359"/>
      <c r="N466" s="168"/>
      <c r="O466" s="168"/>
      <c r="P466" s="203"/>
      <c r="Q466" s="168"/>
      <c r="R466" s="150"/>
      <c r="S466" s="150"/>
      <c r="T466" s="150"/>
      <c r="U466" s="150"/>
      <c r="V466" s="150"/>
      <c r="W466" s="150"/>
      <c r="X466" s="150"/>
      <c r="Y466" s="150"/>
      <c r="Z466" s="150"/>
      <c r="AA466" s="150"/>
      <c r="AB466" s="150"/>
      <c r="AC466" s="150"/>
      <c r="AD466" s="150"/>
      <c r="AE466" s="150"/>
      <c r="AF466" s="150"/>
      <c r="AG466" s="150"/>
      <c r="AH466" s="150"/>
      <c r="AI466" s="150"/>
      <c r="AJ466" s="150"/>
      <c r="AK466" s="150"/>
      <c r="AL466" s="150"/>
      <c r="AM466" s="150"/>
      <c r="AN466" s="150"/>
      <c r="AO466" s="150"/>
    </row>
    <row r="467" spans="1:41" ht="18" x14ac:dyDescent="0.35">
      <c r="A467" s="168"/>
      <c r="B467" s="168"/>
      <c r="C467" s="196"/>
      <c r="D467" s="168"/>
      <c r="E467" s="197"/>
      <c r="F467" s="168"/>
      <c r="G467" s="150"/>
      <c r="H467" s="150"/>
      <c r="I467" s="168"/>
      <c r="J467" s="150"/>
      <c r="K467" s="150"/>
      <c r="L467" s="202"/>
      <c r="M467" s="359"/>
      <c r="N467" s="168"/>
      <c r="O467" s="168"/>
      <c r="P467" s="203"/>
      <c r="Q467" s="168"/>
      <c r="R467" s="150"/>
      <c r="S467" s="150"/>
      <c r="T467" s="150"/>
      <c r="U467" s="150"/>
      <c r="V467" s="150"/>
      <c r="W467" s="150"/>
      <c r="X467" s="150"/>
      <c r="Y467" s="150"/>
      <c r="Z467" s="150"/>
      <c r="AA467" s="150"/>
      <c r="AB467" s="150"/>
      <c r="AC467" s="150"/>
      <c r="AD467" s="150"/>
      <c r="AE467" s="150"/>
      <c r="AF467" s="150"/>
      <c r="AG467" s="150"/>
      <c r="AH467" s="150"/>
      <c r="AI467" s="150"/>
      <c r="AJ467" s="150"/>
      <c r="AK467" s="150"/>
      <c r="AL467" s="150"/>
      <c r="AM467" s="150"/>
      <c r="AN467" s="150"/>
      <c r="AO467" s="150"/>
    </row>
    <row r="468" spans="1:41" ht="18" x14ac:dyDescent="0.35">
      <c r="A468" s="168"/>
      <c r="B468" s="168"/>
      <c r="C468" s="196"/>
      <c r="D468" s="168"/>
      <c r="E468" s="197"/>
      <c r="F468" s="168"/>
      <c r="G468" s="150"/>
      <c r="H468" s="150"/>
      <c r="I468" s="168"/>
      <c r="J468" s="150"/>
      <c r="K468" s="150"/>
      <c r="L468" s="202"/>
      <c r="M468" s="359"/>
      <c r="N468" s="168"/>
      <c r="O468" s="168"/>
      <c r="P468" s="203"/>
      <c r="Q468" s="168"/>
      <c r="R468" s="150"/>
      <c r="S468" s="150"/>
      <c r="T468" s="150"/>
      <c r="U468" s="150"/>
      <c r="V468" s="150"/>
      <c r="W468" s="150"/>
      <c r="X468" s="150"/>
      <c r="Y468" s="150"/>
      <c r="Z468" s="150"/>
      <c r="AA468" s="150"/>
      <c r="AB468" s="150"/>
      <c r="AC468" s="150"/>
      <c r="AD468" s="150"/>
      <c r="AE468" s="150"/>
      <c r="AF468" s="150"/>
      <c r="AG468" s="150"/>
      <c r="AH468" s="150"/>
      <c r="AI468" s="150"/>
      <c r="AJ468" s="150"/>
      <c r="AK468" s="150"/>
      <c r="AL468" s="150"/>
      <c r="AM468" s="150"/>
      <c r="AN468" s="150"/>
      <c r="AO468" s="150"/>
    </row>
    <row r="469" spans="1:41" ht="18" x14ac:dyDescent="0.35">
      <c r="A469" s="168"/>
      <c r="B469" s="168"/>
      <c r="C469" s="196"/>
      <c r="D469" s="168"/>
      <c r="E469" s="197"/>
      <c r="F469" s="168"/>
      <c r="G469" s="150"/>
      <c r="H469" s="150"/>
      <c r="I469" s="168"/>
      <c r="J469" s="150"/>
      <c r="K469" s="150"/>
      <c r="L469" s="202"/>
      <c r="M469" s="359"/>
      <c r="N469" s="168"/>
      <c r="O469" s="168"/>
      <c r="P469" s="203"/>
      <c r="Q469" s="168"/>
      <c r="R469" s="150"/>
      <c r="S469" s="150"/>
      <c r="T469" s="150"/>
      <c r="U469" s="150"/>
      <c r="V469" s="150"/>
      <c r="W469" s="150"/>
      <c r="X469" s="150"/>
      <c r="Y469" s="150"/>
      <c r="Z469" s="150"/>
      <c r="AA469" s="150"/>
      <c r="AB469" s="150"/>
      <c r="AC469" s="150"/>
      <c r="AD469" s="150"/>
      <c r="AE469" s="150"/>
      <c r="AF469" s="150"/>
      <c r="AG469" s="150"/>
      <c r="AH469" s="150"/>
      <c r="AI469" s="150"/>
      <c r="AJ469" s="150"/>
      <c r="AK469" s="150"/>
      <c r="AL469" s="150"/>
      <c r="AM469" s="150"/>
      <c r="AN469" s="150"/>
      <c r="AO469" s="150"/>
    </row>
    <row r="470" spans="1:41" ht="18" x14ac:dyDescent="0.35">
      <c r="A470" s="168"/>
      <c r="B470" s="168"/>
      <c r="C470" s="196"/>
      <c r="D470" s="168"/>
      <c r="E470" s="197"/>
      <c r="F470" s="168"/>
      <c r="G470" s="150"/>
      <c r="H470" s="150"/>
      <c r="I470" s="168"/>
      <c r="J470" s="150"/>
      <c r="K470" s="150"/>
      <c r="L470" s="202"/>
      <c r="M470" s="359"/>
      <c r="N470" s="168"/>
      <c r="O470" s="168"/>
      <c r="P470" s="203"/>
      <c r="Q470" s="168"/>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0"/>
      <c r="AM470" s="150"/>
      <c r="AN470" s="150"/>
      <c r="AO470" s="150"/>
    </row>
    <row r="471" spans="1:41" ht="18" x14ac:dyDescent="0.35">
      <c r="A471" s="168"/>
      <c r="B471" s="168"/>
      <c r="C471" s="196"/>
      <c r="D471" s="168"/>
      <c r="E471" s="197"/>
      <c r="F471" s="168"/>
      <c r="G471" s="150"/>
      <c r="H471" s="150"/>
      <c r="I471" s="168"/>
      <c r="J471" s="150"/>
      <c r="K471" s="150"/>
      <c r="L471" s="202"/>
      <c r="M471" s="359"/>
      <c r="N471" s="168"/>
      <c r="O471" s="168"/>
      <c r="P471" s="203"/>
      <c r="Q471" s="168"/>
      <c r="R471" s="150"/>
      <c r="S471" s="150"/>
      <c r="T471" s="150"/>
      <c r="U471" s="150"/>
      <c r="V471" s="150"/>
      <c r="W471" s="150"/>
      <c r="X471" s="150"/>
      <c r="Y471" s="150"/>
      <c r="Z471" s="150"/>
      <c r="AA471" s="150"/>
      <c r="AB471" s="150"/>
      <c r="AC471" s="150"/>
      <c r="AD471" s="150"/>
      <c r="AE471" s="150"/>
      <c r="AF471" s="150"/>
      <c r="AG471" s="150"/>
      <c r="AH471" s="150"/>
      <c r="AI471" s="150"/>
      <c r="AJ471" s="150"/>
      <c r="AK471" s="150"/>
      <c r="AL471" s="150"/>
      <c r="AM471" s="150"/>
      <c r="AN471" s="150"/>
      <c r="AO471" s="150"/>
    </row>
    <row r="472" spans="1:41" ht="18" x14ac:dyDescent="0.35">
      <c r="A472" s="168"/>
      <c r="B472" s="168"/>
      <c r="C472" s="196"/>
      <c r="D472" s="168"/>
      <c r="E472" s="197"/>
      <c r="F472" s="168"/>
      <c r="G472" s="150"/>
      <c r="H472" s="150"/>
      <c r="I472" s="168"/>
      <c r="J472" s="150"/>
      <c r="K472" s="150"/>
      <c r="L472" s="202"/>
      <c r="M472" s="359"/>
      <c r="N472" s="168"/>
      <c r="O472" s="168"/>
      <c r="P472" s="203"/>
      <c r="Q472" s="168"/>
      <c r="R472" s="150"/>
      <c r="S472" s="150"/>
      <c r="T472" s="150"/>
      <c r="U472" s="150"/>
      <c r="V472" s="150"/>
      <c r="W472" s="150"/>
      <c r="X472" s="150"/>
      <c r="Y472" s="150"/>
      <c r="Z472" s="150"/>
      <c r="AA472" s="150"/>
      <c r="AB472" s="150"/>
      <c r="AC472" s="150"/>
      <c r="AD472" s="150"/>
      <c r="AE472" s="150"/>
      <c r="AF472" s="150"/>
      <c r="AG472" s="150"/>
      <c r="AH472" s="150"/>
      <c r="AI472" s="150"/>
      <c r="AJ472" s="150"/>
      <c r="AK472" s="150"/>
      <c r="AL472" s="150"/>
      <c r="AM472" s="150"/>
      <c r="AN472" s="150"/>
      <c r="AO472" s="150"/>
    </row>
    <row r="473" spans="1:41" ht="18" x14ac:dyDescent="0.35">
      <c r="A473" s="168"/>
      <c r="B473" s="168"/>
      <c r="C473" s="196"/>
      <c r="D473" s="168"/>
      <c r="E473" s="197"/>
      <c r="F473" s="168"/>
      <c r="G473" s="150"/>
      <c r="H473" s="150"/>
      <c r="I473" s="168"/>
      <c r="J473" s="150"/>
      <c r="K473" s="150"/>
      <c r="L473" s="202"/>
      <c r="M473" s="359"/>
      <c r="N473" s="168"/>
      <c r="O473" s="168"/>
      <c r="P473" s="203"/>
      <c r="Q473" s="168"/>
      <c r="R473" s="150"/>
      <c r="S473" s="150"/>
      <c r="T473" s="150"/>
      <c r="U473" s="150"/>
      <c r="V473" s="150"/>
      <c r="W473" s="150"/>
      <c r="X473" s="150"/>
      <c r="Y473" s="150"/>
      <c r="Z473" s="150"/>
      <c r="AA473" s="150"/>
      <c r="AB473" s="150"/>
      <c r="AC473" s="150"/>
      <c r="AD473" s="150"/>
      <c r="AE473" s="150"/>
      <c r="AF473" s="150"/>
      <c r="AG473" s="150"/>
      <c r="AH473" s="150"/>
      <c r="AI473" s="150"/>
      <c r="AJ473" s="150"/>
      <c r="AK473" s="150"/>
      <c r="AL473" s="150"/>
      <c r="AM473" s="150"/>
      <c r="AN473" s="150"/>
      <c r="AO473" s="150"/>
    </row>
    <row r="474" spans="1:41" ht="18" x14ac:dyDescent="0.35">
      <c r="A474" s="168"/>
      <c r="B474" s="168"/>
      <c r="C474" s="196"/>
      <c r="D474" s="168"/>
      <c r="E474" s="197"/>
      <c r="F474" s="168"/>
      <c r="G474" s="150"/>
      <c r="H474" s="150"/>
      <c r="I474" s="168"/>
      <c r="J474" s="150"/>
      <c r="K474" s="150"/>
      <c r="L474" s="202"/>
      <c r="M474" s="359"/>
      <c r="N474" s="168"/>
      <c r="O474" s="168"/>
      <c r="P474" s="203"/>
      <c r="Q474" s="168"/>
      <c r="R474" s="150"/>
      <c r="S474" s="150"/>
      <c r="T474" s="150"/>
      <c r="U474" s="150"/>
      <c r="V474" s="150"/>
      <c r="W474" s="150"/>
      <c r="X474" s="150"/>
      <c r="Y474" s="150"/>
      <c r="Z474" s="150"/>
      <c r="AA474" s="150"/>
      <c r="AB474" s="150"/>
      <c r="AC474" s="150"/>
      <c r="AD474" s="150"/>
      <c r="AE474" s="150"/>
      <c r="AF474" s="150"/>
      <c r="AG474" s="150"/>
      <c r="AH474" s="150"/>
      <c r="AI474" s="150"/>
      <c r="AJ474" s="150"/>
      <c r="AK474" s="150"/>
      <c r="AL474" s="150"/>
      <c r="AM474" s="150"/>
      <c r="AN474" s="150"/>
      <c r="AO474" s="150"/>
    </row>
    <row r="475" spans="1:41" ht="18" x14ac:dyDescent="0.35">
      <c r="A475" s="168"/>
      <c r="B475" s="168"/>
      <c r="C475" s="196"/>
      <c r="D475" s="168"/>
      <c r="E475" s="197"/>
      <c r="F475" s="168"/>
      <c r="G475" s="150"/>
      <c r="H475" s="150"/>
      <c r="I475" s="168"/>
      <c r="J475" s="150"/>
      <c r="K475" s="150"/>
      <c r="L475" s="202"/>
      <c r="M475" s="359"/>
      <c r="N475" s="168"/>
      <c r="O475" s="168"/>
      <c r="P475" s="203"/>
      <c r="Q475" s="168"/>
      <c r="R475" s="150"/>
      <c r="S475" s="150"/>
      <c r="T475" s="150"/>
      <c r="U475" s="150"/>
      <c r="V475" s="150"/>
      <c r="W475" s="150"/>
      <c r="X475" s="150"/>
      <c r="Y475" s="150"/>
      <c r="Z475" s="150"/>
      <c r="AA475" s="150"/>
      <c r="AB475" s="150"/>
      <c r="AC475" s="150"/>
      <c r="AD475" s="150"/>
      <c r="AE475" s="150"/>
      <c r="AF475" s="150"/>
      <c r="AG475" s="150"/>
      <c r="AH475" s="150"/>
      <c r="AI475" s="150"/>
      <c r="AJ475" s="150"/>
      <c r="AK475" s="150"/>
      <c r="AL475" s="150"/>
      <c r="AM475" s="150"/>
      <c r="AN475" s="150"/>
      <c r="AO475" s="150"/>
    </row>
    <row r="476" spans="1:41" ht="18" x14ac:dyDescent="0.35">
      <c r="A476" s="168"/>
      <c r="B476" s="168"/>
      <c r="C476" s="196"/>
      <c r="D476" s="168"/>
      <c r="E476" s="197"/>
      <c r="F476" s="168"/>
      <c r="G476" s="150"/>
      <c r="H476" s="150"/>
      <c r="I476" s="168"/>
      <c r="J476" s="150"/>
      <c r="K476" s="150"/>
      <c r="L476" s="202"/>
      <c r="M476" s="359"/>
      <c r="N476" s="168"/>
      <c r="O476" s="168"/>
      <c r="P476" s="203"/>
      <c r="Q476" s="168"/>
      <c r="R476" s="150"/>
      <c r="S476" s="150"/>
      <c r="T476" s="150"/>
      <c r="U476" s="150"/>
      <c r="V476" s="150"/>
      <c r="W476" s="150"/>
      <c r="X476" s="150"/>
      <c r="Y476" s="150"/>
      <c r="Z476" s="150"/>
      <c r="AA476" s="150"/>
      <c r="AB476" s="150"/>
      <c r="AC476" s="150"/>
      <c r="AD476" s="150"/>
      <c r="AE476" s="150"/>
      <c r="AF476" s="150"/>
      <c r="AG476" s="150"/>
      <c r="AH476" s="150"/>
      <c r="AI476" s="150"/>
      <c r="AJ476" s="150"/>
      <c r="AK476" s="150"/>
      <c r="AL476" s="150"/>
      <c r="AM476" s="150"/>
      <c r="AN476" s="150"/>
      <c r="AO476" s="150"/>
    </row>
    <row r="477" spans="1:41" ht="18" x14ac:dyDescent="0.35">
      <c r="A477" s="168"/>
      <c r="B477" s="168"/>
      <c r="C477" s="196"/>
      <c r="D477" s="168"/>
      <c r="E477" s="197"/>
      <c r="F477" s="168"/>
      <c r="G477" s="150"/>
      <c r="H477" s="150"/>
      <c r="I477" s="168"/>
      <c r="J477" s="150"/>
      <c r="K477" s="150"/>
      <c r="L477" s="202"/>
      <c r="M477" s="359"/>
      <c r="N477" s="168"/>
      <c r="O477" s="168"/>
      <c r="P477" s="203"/>
      <c r="Q477" s="168"/>
      <c r="R477" s="150"/>
      <c r="S477" s="150"/>
      <c r="T477" s="150"/>
      <c r="U477" s="150"/>
      <c r="V477" s="150"/>
      <c r="W477" s="150"/>
      <c r="X477" s="150"/>
      <c r="Y477" s="150"/>
      <c r="Z477" s="150"/>
      <c r="AA477" s="150"/>
      <c r="AB477" s="150"/>
      <c r="AC477" s="150"/>
      <c r="AD477" s="150"/>
      <c r="AE477" s="150"/>
      <c r="AF477" s="150"/>
      <c r="AG477" s="150"/>
      <c r="AH477" s="150"/>
      <c r="AI477" s="150"/>
      <c r="AJ477" s="150"/>
      <c r="AK477" s="150"/>
      <c r="AL477" s="150"/>
      <c r="AM477" s="150"/>
      <c r="AN477" s="150"/>
      <c r="AO477" s="150"/>
    </row>
    <row r="478" spans="1:41" ht="18" x14ac:dyDescent="0.35">
      <c r="A478" s="168"/>
      <c r="B478" s="168"/>
      <c r="C478" s="196"/>
      <c r="D478" s="168"/>
      <c r="E478" s="197"/>
      <c r="F478" s="168"/>
      <c r="G478" s="150"/>
      <c r="H478" s="150"/>
      <c r="I478" s="168"/>
      <c r="J478" s="150"/>
      <c r="K478" s="150"/>
      <c r="L478" s="202"/>
      <c r="M478" s="359"/>
      <c r="N478" s="168"/>
      <c r="O478" s="168"/>
      <c r="P478" s="203"/>
      <c r="Q478" s="168"/>
      <c r="R478" s="150"/>
      <c r="S478" s="150"/>
      <c r="T478" s="150"/>
      <c r="U478" s="150"/>
      <c r="V478" s="150"/>
      <c r="W478" s="150"/>
      <c r="X478" s="150"/>
      <c r="Y478" s="150"/>
      <c r="Z478" s="150"/>
      <c r="AA478" s="150"/>
      <c r="AB478" s="150"/>
      <c r="AC478" s="150"/>
      <c r="AD478" s="150"/>
      <c r="AE478" s="150"/>
      <c r="AF478" s="150"/>
      <c r="AG478" s="150"/>
      <c r="AH478" s="150"/>
      <c r="AI478" s="150"/>
      <c r="AJ478" s="150"/>
      <c r="AK478" s="150"/>
      <c r="AL478" s="150"/>
      <c r="AM478" s="150"/>
      <c r="AN478" s="150"/>
      <c r="AO478" s="150"/>
    </row>
    <row r="479" spans="1:41" ht="18" x14ac:dyDescent="0.35">
      <c r="A479" s="168"/>
      <c r="B479" s="168"/>
      <c r="C479" s="196"/>
      <c r="D479" s="168"/>
      <c r="E479" s="197"/>
      <c r="F479" s="168"/>
      <c r="G479" s="150"/>
      <c r="H479" s="150"/>
      <c r="I479" s="168"/>
      <c r="J479" s="150"/>
      <c r="K479" s="150"/>
      <c r="L479" s="202"/>
      <c r="M479" s="359"/>
      <c r="N479" s="168"/>
      <c r="O479" s="168"/>
      <c r="P479" s="203"/>
      <c r="Q479" s="168"/>
      <c r="R479" s="150"/>
      <c r="S479" s="150"/>
      <c r="T479" s="150"/>
      <c r="U479" s="150"/>
      <c r="V479" s="150"/>
      <c r="W479" s="150"/>
      <c r="X479" s="150"/>
      <c r="Y479" s="150"/>
      <c r="Z479" s="150"/>
      <c r="AA479" s="150"/>
      <c r="AB479" s="150"/>
      <c r="AC479" s="150"/>
      <c r="AD479" s="150"/>
      <c r="AE479" s="150"/>
      <c r="AF479" s="150"/>
      <c r="AG479" s="150"/>
      <c r="AH479" s="150"/>
      <c r="AI479" s="150"/>
      <c r="AJ479" s="150"/>
      <c r="AK479" s="150"/>
      <c r="AL479" s="150"/>
      <c r="AM479" s="150"/>
      <c r="AN479" s="150"/>
      <c r="AO479" s="150"/>
    </row>
    <row r="480" spans="1:41" ht="18" x14ac:dyDescent="0.35">
      <c r="A480" s="168"/>
      <c r="B480" s="168"/>
      <c r="C480" s="196"/>
      <c r="D480" s="168"/>
      <c r="E480" s="197"/>
      <c r="F480" s="168"/>
      <c r="G480" s="150"/>
      <c r="H480" s="150"/>
      <c r="I480" s="168"/>
      <c r="J480" s="150"/>
      <c r="K480" s="150"/>
      <c r="L480" s="202"/>
      <c r="M480" s="359"/>
      <c r="N480" s="168"/>
      <c r="O480" s="168"/>
      <c r="P480" s="203"/>
      <c r="Q480" s="168"/>
      <c r="R480" s="150"/>
      <c r="S480" s="150"/>
      <c r="T480" s="150"/>
      <c r="U480" s="150"/>
      <c r="V480" s="150"/>
      <c r="W480" s="150"/>
      <c r="X480" s="150"/>
      <c r="Y480" s="150"/>
      <c r="Z480" s="150"/>
      <c r="AA480" s="150"/>
      <c r="AB480" s="150"/>
      <c r="AC480" s="150"/>
      <c r="AD480" s="150"/>
      <c r="AE480" s="150"/>
      <c r="AF480" s="150"/>
      <c r="AG480" s="150"/>
      <c r="AH480" s="150"/>
      <c r="AI480" s="150"/>
      <c r="AJ480" s="150"/>
      <c r="AK480" s="150"/>
      <c r="AL480" s="150"/>
      <c r="AM480" s="150"/>
      <c r="AN480" s="150"/>
      <c r="AO480" s="150"/>
    </row>
    <row r="481" spans="1:41" ht="18" x14ac:dyDescent="0.35">
      <c r="A481" s="168"/>
      <c r="B481" s="168"/>
      <c r="C481" s="196"/>
      <c r="D481" s="168"/>
      <c r="E481" s="197"/>
      <c r="F481" s="168"/>
      <c r="G481" s="150"/>
      <c r="H481" s="150"/>
      <c r="I481" s="168"/>
      <c r="J481" s="150"/>
      <c r="K481" s="150"/>
      <c r="L481" s="202"/>
      <c r="M481" s="359"/>
      <c r="N481" s="168"/>
      <c r="O481" s="168"/>
      <c r="P481" s="203"/>
      <c r="Q481" s="168"/>
      <c r="R481" s="150"/>
      <c r="S481" s="150"/>
      <c r="T481" s="150"/>
      <c r="U481" s="150"/>
      <c r="V481" s="150"/>
      <c r="W481" s="150"/>
      <c r="X481" s="150"/>
      <c r="Y481" s="150"/>
      <c r="Z481" s="150"/>
      <c r="AA481" s="150"/>
      <c r="AB481" s="150"/>
      <c r="AC481" s="150"/>
      <c r="AD481" s="150"/>
      <c r="AE481" s="150"/>
      <c r="AF481" s="150"/>
      <c r="AG481" s="150"/>
      <c r="AH481" s="150"/>
      <c r="AI481" s="150"/>
      <c r="AJ481" s="150"/>
      <c r="AK481" s="150"/>
      <c r="AL481" s="150"/>
      <c r="AM481" s="150"/>
      <c r="AN481" s="150"/>
      <c r="AO481" s="150"/>
    </row>
    <row r="482" spans="1:41" ht="18" x14ac:dyDescent="0.35">
      <c r="A482" s="168"/>
      <c r="B482" s="168"/>
      <c r="C482" s="196"/>
      <c r="D482" s="168"/>
      <c r="E482" s="197"/>
      <c r="F482" s="168"/>
      <c r="G482" s="150"/>
      <c r="H482" s="150"/>
      <c r="I482" s="168"/>
      <c r="J482" s="150"/>
      <c r="K482" s="150"/>
      <c r="L482" s="202"/>
      <c r="M482" s="359"/>
      <c r="N482" s="168"/>
      <c r="O482" s="168"/>
      <c r="P482" s="203"/>
      <c r="Q482" s="168"/>
      <c r="R482" s="150"/>
      <c r="S482" s="150"/>
      <c r="T482" s="150"/>
      <c r="U482" s="150"/>
      <c r="V482" s="150"/>
      <c r="W482" s="150"/>
      <c r="X482" s="150"/>
      <c r="Y482" s="150"/>
      <c r="Z482" s="150"/>
      <c r="AA482" s="150"/>
      <c r="AB482" s="150"/>
      <c r="AC482" s="150"/>
      <c r="AD482" s="150"/>
      <c r="AE482" s="150"/>
      <c r="AF482" s="150"/>
      <c r="AG482" s="150"/>
      <c r="AH482" s="150"/>
      <c r="AI482" s="150"/>
      <c r="AJ482" s="150"/>
      <c r="AK482" s="150"/>
      <c r="AL482" s="150"/>
      <c r="AM482" s="150"/>
      <c r="AN482" s="150"/>
      <c r="AO482" s="150"/>
    </row>
    <row r="483" spans="1:41" ht="18" x14ac:dyDescent="0.35">
      <c r="A483" s="168"/>
      <c r="B483" s="168"/>
      <c r="C483" s="196"/>
      <c r="D483" s="168"/>
      <c r="E483" s="197"/>
      <c r="F483" s="168"/>
      <c r="G483" s="150"/>
      <c r="H483" s="150"/>
      <c r="I483" s="168"/>
      <c r="J483" s="150"/>
      <c r="K483" s="150"/>
      <c r="L483" s="202"/>
      <c r="M483" s="359"/>
      <c r="N483" s="168"/>
      <c r="O483" s="168"/>
      <c r="P483" s="203"/>
      <c r="Q483" s="168"/>
      <c r="R483" s="150"/>
      <c r="S483" s="150"/>
      <c r="T483" s="150"/>
      <c r="U483" s="150"/>
      <c r="V483" s="150"/>
      <c r="W483" s="150"/>
      <c r="X483" s="150"/>
      <c r="Y483" s="150"/>
      <c r="Z483" s="150"/>
      <c r="AA483" s="150"/>
      <c r="AB483" s="150"/>
      <c r="AC483" s="150"/>
      <c r="AD483" s="150"/>
      <c r="AE483" s="150"/>
      <c r="AF483" s="150"/>
      <c r="AG483" s="150"/>
      <c r="AH483" s="150"/>
      <c r="AI483" s="150"/>
      <c r="AJ483" s="150"/>
      <c r="AK483" s="150"/>
      <c r="AL483" s="150"/>
      <c r="AM483" s="150"/>
      <c r="AN483" s="150"/>
      <c r="AO483" s="150"/>
    </row>
    <row r="484" spans="1:41" ht="18" x14ac:dyDescent="0.35">
      <c r="A484" s="168"/>
      <c r="B484" s="168"/>
      <c r="C484" s="196"/>
      <c r="D484" s="168"/>
      <c r="E484" s="197"/>
      <c r="F484" s="168"/>
      <c r="G484" s="150"/>
      <c r="H484" s="150"/>
      <c r="I484" s="168"/>
      <c r="J484" s="150"/>
      <c r="K484" s="150"/>
      <c r="L484" s="202"/>
      <c r="M484" s="359"/>
      <c r="N484" s="168"/>
      <c r="O484" s="168"/>
      <c r="P484" s="203"/>
      <c r="Q484" s="168"/>
      <c r="R484" s="150"/>
      <c r="S484" s="150"/>
      <c r="T484" s="150"/>
      <c r="U484" s="150"/>
      <c r="V484" s="150"/>
      <c r="W484" s="150"/>
      <c r="X484" s="150"/>
      <c r="Y484" s="150"/>
      <c r="Z484" s="150"/>
      <c r="AA484" s="150"/>
      <c r="AB484" s="150"/>
      <c r="AC484" s="150"/>
      <c r="AD484" s="150"/>
      <c r="AE484" s="150"/>
      <c r="AF484" s="150"/>
      <c r="AG484" s="150"/>
      <c r="AH484" s="150"/>
      <c r="AI484" s="150"/>
      <c r="AJ484" s="150"/>
      <c r="AK484" s="150"/>
      <c r="AL484" s="150"/>
      <c r="AM484" s="150"/>
      <c r="AN484" s="150"/>
      <c r="AO484" s="150"/>
    </row>
    <row r="485" spans="1:41" ht="18" x14ac:dyDescent="0.35">
      <c r="A485" s="168"/>
      <c r="B485" s="168"/>
      <c r="C485" s="196"/>
      <c r="D485" s="168"/>
      <c r="E485" s="197"/>
      <c r="F485" s="168"/>
      <c r="G485" s="150"/>
      <c r="H485" s="150"/>
      <c r="I485" s="168"/>
      <c r="J485" s="150"/>
      <c r="K485" s="150"/>
      <c r="L485" s="202"/>
      <c r="M485" s="359"/>
      <c r="N485" s="168"/>
      <c r="O485" s="168"/>
      <c r="P485" s="203"/>
      <c r="Q485" s="168"/>
      <c r="R485" s="150"/>
      <c r="S485" s="150"/>
      <c r="T485" s="150"/>
      <c r="U485" s="150"/>
      <c r="V485" s="150"/>
      <c r="W485" s="150"/>
      <c r="X485" s="150"/>
      <c r="Y485" s="150"/>
      <c r="Z485" s="150"/>
      <c r="AA485" s="150"/>
      <c r="AB485" s="150"/>
      <c r="AC485" s="150"/>
      <c r="AD485" s="150"/>
      <c r="AE485" s="150"/>
      <c r="AF485" s="150"/>
      <c r="AG485" s="150"/>
      <c r="AH485" s="150"/>
      <c r="AI485" s="150"/>
      <c r="AJ485" s="150"/>
      <c r="AK485" s="150"/>
      <c r="AL485" s="150"/>
      <c r="AM485" s="150"/>
      <c r="AN485" s="150"/>
      <c r="AO485" s="150"/>
    </row>
    <row r="486" spans="1:41" ht="18" x14ac:dyDescent="0.35">
      <c r="A486" s="168"/>
      <c r="B486" s="168"/>
      <c r="C486" s="196"/>
      <c r="D486" s="168"/>
      <c r="E486" s="197"/>
      <c r="F486" s="168"/>
      <c r="G486" s="150"/>
      <c r="H486" s="150"/>
      <c r="I486" s="168"/>
      <c r="J486" s="150"/>
      <c r="K486" s="150"/>
      <c r="L486" s="202"/>
      <c r="M486" s="359"/>
      <c r="N486" s="168"/>
      <c r="O486" s="168"/>
      <c r="P486" s="203"/>
      <c r="Q486" s="168"/>
      <c r="R486" s="150"/>
      <c r="S486" s="150"/>
      <c r="T486" s="150"/>
      <c r="U486" s="150"/>
      <c r="V486" s="150"/>
      <c r="W486" s="150"/>
      <c r="X486" s="150"/>
      <c r="Y486" s="150"/>
      <c r="Z486" s="150"/>
      <c r="AA486" s="150"/>
      <c r="AB486" s="150"/>
      <c r="AC486" s="150"/>
      <c r="AD486" s="150"/>
      <c r="AE486" s="150"/>
      <c r="AF486" s="150"/>
      <c r="AG486" s="150"/>
      <c r="AH486" s="150"/>
      <c r="AI486" s="150"/>
      <c r="AJ486" s="150"/>
      <c r="AK486" s="150"/>
      <c r="AL486" s="150"/>
      <c r="AM486" s="150"/>
      <c r="AN486" s="150"/>
      <c r="AO486" s="150"/>
    </row>
    <row r="487" spans="1:41" ht="18" x14ac:dyDescent="0.35">
      <c r="A487" s="168"/>
      <c r="B487" s="168"/>
      <c r="C487" s="196"/>
      <c r="D487" s="168"/>
      <c r="E487" s="197"/>
      <c r="F487" s="168"/>
      <c r="G487" s="150"/>
      <c r="H487" s="150"/>
      <c r="I487" s="168"/>
      <c r="J487" s="150"/>
      <c r="K487" s="150"/>
      <c r="L487" s="202"/>
      <c r="M487" s="359"/>
      <c r="N487" s="168"/>
      <c r="O487" s="168"/>
      <c r="P487" s="203"/>
      <c r="Q487" s="168"/>
      <c r="R487" s="150"/>
      <c r="S487" s="150"/>
      <c r="T487" s="150"/>
      <c r="U487" s="150"/>
      <c r="V487" s="150"/>
      <c r="W487" s="150"/>
      <c r="X487" s="150"/>
      <c r="Y487" s="150"/>
      <c r="Z487" s="150"/>
      <c r="AA487" s="150"/>
      <c r="AB487" s="150"/>
      <c r="AC487" s="150"/>
      <c r="AD487" s="150"/>
      <c r="AE487" s="150"/>
      <c r="AF487" s="150"/>
      <c r="AG487" s="150"/>
      <c r="AH487" s="150"/>
      <c r="AI487" s="150"/>
      <c r="AJ487" s="150"/>
      <c r="AK487" s="150"/>
      <c r="AL487" s="150"/>
      <c r="AM487" s="150"/>
      <c r="AN487" s="150"/>
      <c r="AO487" s="150"/>
    </row>
    <row r="488" spans="1:41" ht="18" x14ac:dyDescent="0.35">
      <c r="A488" s="168"/>
      <c r="B488" s="168"/>
      <c r="C488" s="196"/>
      <c r="D488" s="168"/>
      <c r="E488" s="197"/>
      <c r="F488" s="168"/>
      <c r="G488" s="150"/>
      <c r="H488" s="150"/>
      <c r="I488" s="168"/>
      <c r="J488" s="150"/>
      <c r="K488" s="150"/>
      <c r="L488" s="202"/>
      <c r="M488" s="359"/>
      <c r="N488" s="168"/>
      <c r="O488" s="168"/>
      <c r="P488" s="203"/>
      <c r="Q488" s="168"/>
      <c r="R488" s="150"/>
      <c r="S488" s="150"/>
      <c r="T488" s="150"/>
      <c r="U488" s="150"/>
      <c r="V488" s="150"/>
      <c r="W488" s="150"/>
      <c r="X488" s="150"/>
      <c r="Y488" s="150"/>
      <c r="Z488" s="150"/>
      <c r="AA488" s="150"/>
      <c r="AB488" s="150"/>
      <c r="AC488" s="150"/>
      <c r="AD488" s="150"/>
      <c r="AE488" s="150"/>
      <c r="AF488" s="150"/>
      <c r="AG488" s="150"/>
      <c r="AH488" s="150"/>
      <c r="AI488" s="150"/>
      <c r="AJ488" s="150"/>
      <c r="AK488" s="150"/>
      <c r="AL488" s="150"/>
      <c r="AM488" s="150"/>
      <c r="AN488" s="150"/>
      <c r="AO488" s="150"/>
    </row>
    <row r="489" spans="1:41" ht="18" x14ac:dyDescent="0.35">
      <c r="A489" s="168"/>
      <c r="B489" s="168"/>
      <c r="C489" s="196"/>
      <c r="D489" s="168"/>
      <c r="E489" s="197"/>
      <c r="F489" s="168"/>
      <c r="G489" s="150"/>
      <c r="H489" s="150"/>
      <c r="I489" s="168"/>
      <c r="J489" s="150"/>
      <c r="K489" s="150"/>
      <c r="L489" s="202"/>
      <c r="M489" s="359"/>
      <c r="N489" s="168"/>
      <c r="O489" s="168"/>
      <c r="P489" s="203"/>
      <c r="Q489" s="168"/>
      <c r="R489" s="150"/>
      <c r="S489" s="150"/>
      <c r="T489" s="150"/>
      <c r="U489" s="150"/>
      <c r="V489" s="150"/>
      <c r="W489" s="150"/>
      <c r="X489" s="150"/>
      <c r="Y489" s="150"/>
      <c r="Z489" s="150"/>
      <c r="AA489" s="150"/>
      <c r="AB489" s="150"/>
      <c r="AC489" s="150"/>
      <c r="AD489" s="150"/>
      <c r="AE489" s="150"/>
      <c r="AF489" s="150"/>
      <c r="AG489" s="150"/>
      <c r="AH489" s="150"/>
      <c r="AI489" s="150"/>
      <c r="AJ489" s="150"/>
      <c r="AK489" s="150"/>
      <c r="AL489" s="150"/>
      <c r="AM489" s="150"/>
      <c r="AN489" s="150"/>
      <c r="AO489" s="150"/>
    </row>
    <row r="490" spans="1:41" ht="18" x14ac:dyDescent="0.35">
      <c r="A490" s="168"/>
      <c r="B490" s="168"/>
      <c r="C490" s="196"/>
      <c r="D490" s="168"/>
      <c r="E490" s="197"/>
      <c r="F490" s="168"/>
      <c r="G490" s="150"/>
      <c r="H490" s="150"/>
      <c r="I490" s="168"/>
      <c r="J490" s="150"/>
      <c r="K490" s="150"/>
      <c r="L490" s="202"/>
      <c r="M490" s="359"/>
      <c r="N490" s="168"/>
      <c r="O490" s="168"/>
      <c r="P490" s="203"/>
      <c r="Q490" s="168"/>
      <c r="R490" s="150"/>
      <c r="S490" s="150"/>
      <c r="T490" s="150"/>
      <c r="U490" s="150"/>
      <c r="V490" s="150"/>
      <c r="W490" s="150"/>
      <c r="X490" s="150"/>
      <c r="Y490" s="150"/>
      <c r="Z490" s="150"/>
      <c r="AA490" s="150"/>
      <c r="AB490" s="150"/>
      <c r="AC490" s="150"/>
      <c r="AD490" s="150"/>
      <c r="AE490" s="150"/>
      <c r="AF490" s="150"/>
      <c r="AG490" s="150"/>
      <c r="AH490" s="150"/>
      <c r="AI490" s="150"/>
      <c r="AJ490" s="150"/>
      <c r="AK490" s="150"/>
      <c r="AL490" s="150"/>
      <c r="AM490" s="150"/>
      <c r="AN490" s="150"/>
      <c r="AO490" s="150"/>
    </row>
    <row r="491" spans="1:41" ht="18" x14ac:dyDescent="0.35">
      <c r="A491" s="168"/>
      <c r="B491" s="168"/>
      <c r="C491" s="196"/>
      <c r="D491" s="168"/>
      <c r="E491" s="197"/>
      <c r="F491" s="168"/>
      <c r="G491" s="150"/>
      <c r="H491" s="150"/>
      <c r="I491" s="168"/>
      <c r="J491" s="150"/>
      <c r="K491" s="150"/>
      <c r="L491" s="202"/>
      <c r="M491" s="359"/>
      <c r="N491" s="168"/>
      <c r="O491" s="168"/>
      <c r="P491" s="203"/>
      <c r="Q491" s="168"/>
      <c r="R491" s="150"/>
      <c r="S491" s="150"/>
      <c r="T491" s="150"/>
      <c r="U491" s="150"/>
      <c r="V491" s="150"/>
      <c r="W491" s="150"/>
      <c r="X491" s="150"/>
      <c r="Y491" s="150"/>
      <c r="Z491" s="150"/>
      <c r="AA491" s="150"/>
      <c r="AB491" s="150"/>
      <c r="AC491" s="150"/>
      <c r="AD491" s="150"/>
      <c r="AE491" s="150"/>
      <c r="AF491" s="150"/>
      <c r="AG491" s="150"/>
      <c r="AH491" s="150"/>
      <c r="AI491" s="150"/>
      <c r="AJ491" s="150"/>
      <c r="AK491" s="150"/>
      <c r="AL491" s="150"/>
      <c r="AM491" s="150"/>
      <c r="AN491" s="150"/>
      <c r="AO491" s="150"/>
    </row>
    <row r="492" spans="1:41" ht="18" x14ac:dyDescent="0.35">
      <c r="A492" s="168"/>
      <c r="B492" s="168"/>
      <c r="C492" s="196"/>
      <c r="D492" s="168"/>
      <c r="E492" s="197"/>
      <c r="F492" s="168"/>
      <c r="G492" s="150"/>
      <c r="H492" s="150"/>
      <c r="I492" s="168"/>
      <c r="J492" s="150"/>
      <c r="K492" s="150"/>
      <c r="L492" s="202"/>
      <c r="M492" s="359"/>
      <c r="N492" s="168"/>
      <c r="O492" s="168"/>
      <c r="P492" s="203"/>
      <c r="Q492" s="168"/>
      <c r="R492" s="150"/>
      <c r="S492" s="150"/>
      <c r="T492" s="150"/>
      <c r="U492" s="150"/>
      <c r="V492" s="150"/>
      <c r="W492" s="150"/>
      <c r="X492" s="150"/>
      <c r="Y492" s="150"/>
      <c r="Z492" s="150"/>
      <c r="AA492" s="150"/>
      <c r="AB492" s="150"/>
      <c r="AC492" s="150"/>
      <c r="AD492" s="150"/>
      <c r="AE492" s="150"/>
      <c r="AF492" s="150"/>
      <c r="AG492" s="150"/>
      <c r="AH492" s="150"/>
      <c r="AI492" s="150"/>
      <c r="AJ492" s="150"/>
      <c r="AK492" s="150"/>
      <c r="AL492" s="150"/>
      <c r="AM492" s="150"/>
      <c r="AN492" s="150"/>
      <c r="AO492" s="150"/>
    </row>
    <row r="493" spans="1:41" ht="18" x14ac:dyDescent="0.35">
      <c r="A493" s="168"/>
      <c r="B493" s="168"/>
      <c r="C493" s="196"/>
      <c r="D493" s="168"/>
      <c r="E493" s="197"/>
      <c r="F493" s="168"/>
      <c r="G493" s="150"/>
      <c r="H493" s="150"/>
      <c r="I493" s="168"/>
      <c r="J493" s="150"/>
      <c r="K493" s="150"/>
      <c r="L493" s="202"/>
      <c r="M493" s="359"/>
      <c r="N493" s="168"/>
      <c r="O493" s="168"/>
      <c r="P493" s="203"/>
      <c r="Q493" s="168"/>
      <c r="R493" s="150"/>
      <c r="S493" s="150"/>
      <c r="T493" s="150"/>
      <c r="U493" s="150"/>
      <c r="V493" s="150"/>
      <c r="W493" s="150"/>
      <c r="X493" s="150"/>
      <c r="Y493" s="150"/>
      <c r="Z493" s="150"/>
      <c r="AA493" s="150"/>
      <c r="AB493" s="150"/>
      <c r="AC493" s="150"/>
      <c r="AD493" s="150"/>
      <c r="AE493" s="150"/>
      <c r="AF493" s="150"/>
      <c r="AG493" s="150"/>
      <c r="AH493" s="150"/>
      <c r="AI493" s="150"/>
      <c r="AJ493" s="150"/>
      <c r="AK493" s="150"/>
      <c r="AL493" s="150"/>
      <c r="AM493" s="150"/>
      <c r="AN493" s="150"/>
      <c r="AO493" s="150"/>
    </row>
    <row r="494" spans="1:41" ht="18" x14ac:dyDescent="0.35">
      <c r="A494" s="168"/>
      <c r="B494" s="168"/>
      <c r="C494" s="196"/>
      <c r="D494" s="168"/>
      <c r="E494" s="197"/>
      <c r="F494" s="168"/>
      <c r="G494" s="150"/>
      <c r="H494" s="150"/>
      <c r="I494" s="168"/>
      <c r="J494" s="150"/>
      <c r="K494" s="150"/>
      <c r="L494" s="202"/>
      <c r="M494" s="359"/>
      <c r="N494" s="168"/>
      <c r="O494" s="168"/>
      <c r="P494" s="203"/>
      <c r="Q494" s="168"/>
      <c r="R494" s="150"/>
      <c r="S494" s="150"/>
      <c r="T494" s="150"/>
      <c r="U494" s="150"/>
      <c r="V494" s="150"/>
      <c r="W494" s="150"/>
      <c r="X494" s="150"/>
      <c r="Y494" s="150"/>
      <c r="Z494" s="150"/>
      <c r="AA494" s="150"/>
      <c r="AB494" s="150"/>
      <c r="AC494" s="150"/>
      <c r="AD494" s="150"/>
      <c r="AE494" s="150"/>
      <c r="AF494" s="150"/>
      <c r="AG494" s="150"/>
      <c r="AH494" s="150"/>
      <c r="AI494" s="150"/>
      <c r="AJ494" s="150"/>
      <c r="AK494" s="150"/>
      <c r="AL494" s="150"/>
      <c r="AM494" s="150"/>
      <c r="AN494" s="150"/>
      <c r="AO494" s="150"/>
    </row>
    <row r="495" spans="1:41" ht="18" x14ac:dyDescent="0.35">
      <c r="A495" s="168"/>
      <c r="B495" s="168"/>
      <c r="C495" s="196"/>
      <c r="D495" s="168"/>
      <c r="E495" s="197"/>
      <c r="F495" s="168"/>
      <c r="G495" s="150"/>
      <c r="H495" s="150"/>
      <c r="I495" s="168"/>
      <c r="J495" s="150"/>
      <c r="K495" s="150"/>
      <c r="L495" s="202"/>
      <c r="M495" s="359"/>
      <c r="N495" s="168"/>
      <c r="O495" s="168"/>
      <c r="P495" s="203"/>
      <c r="Q495" s="168"/>
      <c r="R495" s="150"/>
      <c r="S495" s="150"/>
      <c r="T495" s="150"/>
      <c r="U495" s="150"/>
      <c r="V495" s="150"/>
      <c r="W495" s="150"/>
      <c r="X495" s="150"/>
      <c r="Y495" s="150"/>
      <c r="Z495" s="150"/>
      <c r="AA495" s="150"/>
      <c r="AB495" s="150"/>
      <c r="AC495" s="150"/>
      <c r="AD495" s="150"/>
      <c r="AE495" s="150"/>
      <c r="AF495" s="150"/>
      <c r="AG495" s="150"/>
      <c r="AH495" s="150"/>
      <c r="AI495" s="150"/>
      <c r="AJ495" s="150"/>
      <c r="AK495" s="150"/>
      <c r="AL495" s="150"/>
      <c r="AM495" s="150"/>
      <c r="AN495" s="150"/>
      <c r="AO495" s="150"/>
    </row>
    <row r="496" spans="1:41" ht="18" x14ac:dyDescent="0.35">
      <c r="A496" s="168"/>
      <c r="B496" s="168"/>
      <c r="C496" s="196"/>
      <c r="D496" s="168"/>
      <c r="E496" s="197"/>
      <c r="F496" s="168"/>
      <c r="G496" s="150"/>
      <c r="H496" s="150"/>
      <c r="I496" s="168"/>
      <c r="J496" s="150"/>
      <c r="K496" s="150"/>
      <c r="L496" s="202"/>
      <c r="M496" s="359"/>
      <c r="N496" s="168"/>
      <c r="O496" s="168"/>
      <c r="P496" s="203"/>
      <c r="Q496" s="168"/>
      <c r="R496" s="150"/>
      <c r="S496" s="150"/>
      <c r="T496" s="150"/>
      <c r="U496" s="150"/>
      <c r="V496" s="150"/>
      <c r="W496" s="150"/>
      <c r="X496" s="150"/>
      <c r="Y496" s="150"/>
      <c r="Z496" s="150"/>
      <c r="AA496" s="150"/>
      <c r="AB496" s="150"/>
      <c r="AC496" s="150"/>
      <c r="AD496" s="150"/>
      <c r="AE496" s="150"/>
      <c r="AF496" s="150"/>
      <c r="AG496" s="150"/>
      <c r="AH496" s="150"/>
      <c r="AI496" s="150"/>
      <c r="AJ496" s="150"/>
      <c r="AK496" s="150"/>
      <c r="AL496" s="150"/>
      <c r="AM496" s="150"/>
      <c r="AN496" s="150"/>
      <c r="AO496" s="150"/>
    </row>
    <row r="497" spans="5:41" ht="18" x14ac:dyDescent="0.35">
      <c r="E497" s="200"/>
      <c r="J497" s="160"/>
      <c r="L497" s="216"/>
      <c r="M497" s="363"/>
      <c r="N497" s="217"/>
      <c r="O497" s="217"/>
      <c r="P497" s="218"/>
    </row>
    <row r="498" spans="5:41" ht="18" x14ac:dyDescent="0.35">
      <c r="E498" s="200"/>
      <c r="G498" s="160"/>
      <c r="H498" s="160"/>
      <c r="I498" s="217"/>
      <c r="J498" s="160"/>
      <c r="K498" s="160"/>
      <c r="L498" s="216"/>
      <c r="M498" s="363"/>
      <c r="N498" s="217"/>
      <c r="O498" s="217"/>
      <c r="P498" s="218"/>
      <c r="Q498" s="217"/>
      <c r="R498" s="160"/>
      <c r="S498" s="160"/>
      <c r="T498" s="160"/>
      <c r="U498" s="160"/>
      <c r="V498" s="160"/>
      <c r="W498" s="160"/>
      <c r="X498" s="160"/>
      <c r="Y498" s="160"/>
      <c r="Z498" s="160"/>
      <c r="AA498" s="160"/>
      <c r="AB498" s="160"/>
      <c r="AC498" s="160"/>
      <c r="AD498" s="160"/>
      <c r="AE498" s="160"/>
      <c r="AF498" s="160"/>
      <c r="AG498" s="160"/>
      <c r="AH498" s="160"/>
      <c r="AI498" s="160"/>
      <c r="AJ498" s="160"/>
      <c r="AK498" s="160"/>
      <c r="AL498" s="160"/>
      <c r="AM498" s="160"/>
      <c r="AN498" s="160"/>
      <c r="AO498" s="160"/>
    </row>
    <row r="499" spans="5:41" ht="18" x14ac:dyDescent="0.35">
      <c r="E499" s="200"/>
      <c r="J499" s="160"/>
      <c r="L499" s="216"/>
      <c r="M499" s="363"/>
      <c r="N499" s="217"/>
      <c r="O499" s="217"/>
      <c r="P499" s="218"/>
    </row>
  </sheetData>
  <sheetProtection algorithmName="SHA-512" hashValue="WFrsJNMI+sJWZPX2adf4y652+btXnk2MNIS65Au1ncLUhlYpcXH4U/LHo4H0fcXKridYrY8ZYUfMrtGHzZDXHA==" saltValue="Xv9UdtEjrcdN4w+6ueveBQ==" spinCount="100000" sheet="1" objects="1" scenarios="1" formatCells="0"/>
  <mergeCells count="807">
    <mergeCell ref="D176:D177"/>
    <mergeCell ref="D169:D170"/>
    <mergeCell ref="E158:E159"/>
    <mergeCell ref="E153:E154"/>
    <mergeCell ref="B165:B184"/>
    <mergeCell ref="B185:B204"/>
    <mergeCell ref="M123:M128"/>
    <mergeCell ref="L123:L128"/>
    <mergeCell ref="M172:M177"/>
    <mergeCell ref="L151:L156"/>
    <mergeCell ref="L179:L184"/>
    <mergeCell ref="M179:M184"/>
    <mergeCell ref="M186:M191"/>
    <mergeCell ref="M144:M149"/>
    <mergeCell ref="K145:K149"/>
    <mergeCell ref="H144:H145"/>
    <mergeCell ref="L165:L170"/>
    <mergeCell ref="L158:L163"/>
    <mergeCell ref="M158:M163"/>
    <mergeCell ref="M165:M170"/>
    <mergeCell ref="I158:I160"/>
    <mergeCell ref="I161:I163"/>
    <mergeCell ref="I165:I167"/>
    <mergeCell ref="I168:I170"/>
    <mergeCell ref="M74:M79"/>
    <mergeCell ref="L74:L79"/>
    <mergeCell ref="M67:M72"/>
    <mergeCell ref="L67:L72"/>
    <mergeCell ref="C165:C170"/>
    <mergeCell ref="C172:C177"/>
    <mergeCell ref="D132:D133"/>
    <mergeCell ref="D130:D131"/>
    <mergeCell ref="E155:E156"/>
    <mergeCell ref="D172:D173"/>
    <mergeCell ref="D174:D175"/>
    <mergeCell ref="E172:E173"/>
    <mergeCell ref="D165:D166"/>
    <mergeCell ref="D162:D163"/>
    <mergeCell ref="D167:D168"/>
    <mergeCell ref="L172:L177"/>
    <mergeCell ref="I172:I174"/>
    <mergeCell ref="I175:I177"/>
    <mergeCell ref="L130:L135"/>
    <mergeCell ref="L137:L142"/>
    <mergeCell ref="M130:M135"/>
    <mergeCell ref="M137:M142"/>
    <mergeCell ref="M151:M156"/>
    <mergeCell ref="L144:L149"/>
    <mergeCell ref="L403:L408"/>
    <mergeCell ref="M403:M408"/>
    <mergeCell ref="M417:M422"/>
    <mergeCell ref="M410:M415"/>
    <mergeCell ref="L417:L422"/>
    <mergeCell ref="L410:L415"/>
    <mergeCell ref="L326:L331"/>
    <mergeCell ref="M326:M331"/>
    <mergeCell ref="M375:M380"/>
    <mergeCell ref="M382:M387"/>
    <mergeCell ref="M340:M345"/>
    <mergeCell ref="L340:L345"/>
    <mergeCell ref="L347:L352"/>
    <mergeCell ref="L361:L366"/>
    <mergeCell ref="M347:M352"/>
    <mergeCell ref="M368:M373"/>
    <mergeCell ref="M361:M366"/>
    <mergeCell ref="M354:M359"/>
    <mergeCell ref="L375:L380"/>
    <mergeCell ref="L368:L373"/>
    <mergeCell ref="M333:M338"/>
    <mergeCell ref="L333:L338"/>
    <mergeCell ref="L396:L401"/>
    <mergeCell ref="M396:M401"/>
    <mergeCell ref="L389:L394"/>
    <mergeCell ref="M389:M394"/>
    <mergeCell ref="L382:L387"/>
    <mergeCell ref="L354:L359"/>
    <mergeCell ref="M249:M254"/>
    <mergeCell ref="M291:M296"/>
    <mergeCell ref="J186:J191"/>
    <mergeCell ref="J193:J198"/>
    <mergeCell ref="L319:L324"/>
    <mergeCell ref="M319:M324"/>
    <mergeCell ref="L312:L317"/>
    <mergeCell ref="M312:M317"/>
    <mergeCell ref="L249:L254"/>
    <mergeCell ref="L263:L268"/>
    <mergeCell ref="L284:L289"/>
    <mergeCell ref="L277:L282"/>
    <mergeCell ref="L270:L275"/>
    <mergeCell ref="L305:L310"/>
    <mergeCell ref="L291:L296"/>
    <mergeCell ref="L298:L303"/>
    <mergeCell ref="M298:M303"/>
    <mergeCell ref="M284:M289"/>
    <mergeCell ref="M277:M282"/>
    <mergeCell ref="M270:M275"/>
    <mergeCell ref="M263:M268"/>
    <mergeCell ref="M256:M261"/>
    <mergeCell ref="L256:L261"/>
    <mergeCell ref="M305:M310"/>
    <mergeCell ref="I179:I181"/>
    <mergeCell ref="I182:I184"/>
    <mergeCell ref="K180:K184"/>
    <mergeCell ref="I224:I226"/>
    <mergeCell ref="K222:K226"/>
    <mergeCell ref="J207:J212"/>
    <mergeCell ref="K208:K212"/>
    <mergeCell ref="I196:I198"/>
    <mergeCell ref="I186:I188"/>
    <mergeCell ref="L242:L247"/>
    <mergeCell ref="L235:L240"/>
    <mergeCell ref="I238:I240"/>
    <mergeCell ref="I235:I237"/>
    <mergeCell ref="I242:I244"/>
    <mergeCell ref="I245:I247"/>
    <mergeCell ref="K243:K247"/>
    <mergeCell ref="K229:K233"/>
    <mergeCell ref="M242:M247"/>
    <mergeCell ref="M235:M240"/>
    <mergeCell ref="L228:L233"/>
    <mergeCell ref="I231:I233"/>
    <mergeCell ref="I228:I230"/>
    <mergeCell ref="I214:I216"/>
    <mergeCell ref="I221:I223"/>
    <mergeCell ref="I217:I219"/>
    <mergeCell ref="D193:D194"/>
    <mergeCell ref="D195:D196"/>
    <mergeCell ref="D202:D203"/>
    <mergeCell ref="D204:D205"/>
    <mergeCell ref="D200:D201"/>
    <mergeCell ref="D197:D198"/>
    <mergeCell ref="D228:D229"/>
    <mergeCell ref="M228:M233"/>
    <mergeCell ref="M214:M219"/>
    <mergeCell ref="M207:M212"/>
    <mergeCell ref="L207:L212"/>
    <mergeCell ref="L214:L219"/>
    <mergeCell ref="M221:M226"/>
    <mergeCell ref="I210:I212"/>
    <mergeCell ref="I207:I209"/>
    <mergeCell ref="K187:K191"/>
    <mergeCell ref="L186:L191"/>
    <mergeCell ref="L193:L198"/>
    <mergeCell ref="L200:L205"/>
    <mergeCell ref="M193:M198"/>
    <mergeCell ref="M200:M205"/>
    <mergeCell ref="K201:K205"/>
    <mergeCell ref="L221:L226"/>
    <mergeCell ref="I189:I191"/>
    <mergeCell ref="I193:I195"/>
    <mergeCell ref="J200:J205"/>
    <mergeCell ref="I203:I205"/>
    <mergeCell ref="I200:I202"/>
    <mergeCell ref="J221:J226"/>
    <mergeCell ref="J214:J219"/>
    <mergeCell ref="J228:J233"/>
    <mergeCell ref="D39:D40"/>
    <mergeCell ref="D74:D75"/>
    <mergeCell ref="D36:D37"/>
    <mergeCell ref="D46:D47"/>
    <mergeCell ref="D48:D49"/>
    <mergeCell ref="E272:E273"/>
    <mergeCell ref="E270:E271"/>
    <mergeCell ref="D265:D266"/>
    <mergeCell ref="D270:D271"/>
    <mergeCell ref="D272:D273"/>
    <mergeCell ref="E267:E268"/>
    <mergeCell ref="D267:D268"/>
    <mergeCell ref="D211:D212"/>
    <mergeCell ref="D207:D208"/>
    <mergeCell ref="E207:E208"/>
    <mergeCell ref="D218:D219"/>
    <mergeCell ref="E218:E219"/>
    <mergeCell ref="D209:D210"/>
    <mergeCell ref="D216:D217"/>
    <mergeCell ref="D214:D215"/>
    <mergeCell ref="D235:D236"/>
    <mergeCell ref="D237:D238"/>
    <mergeCell ref="D239:D240"/>
    <mergeCell ref="D242:D243"/>
    <mergeCell ref="D34:D35"/>
    <mergeCell ref="D11:D12"/>
    <mergeCell ref="D6:D7"/>
    <mergeCell ref="D4:D5"/>
    <mergeCell ref="D8:D9"/>
    <mergeCell ref="D13:D14"/>
    <mergeCell ref="D15:D16"/>
    <mergeCell ref="C25:C30"/>
    <mergeCell ref="D22:D23"/>
    <mergeCell ref="D25:D26"/>
    <mergeCell ref="D29:D30"/>
    <mergeCell ref="D27:D28"/>
    <mergeCell ref="C11:C16"/>
    <mergeCell ref="C4:C9"/>
    <mergeCell ref="C32:C37"/>
    <mergeCell ref="D32:D33"/>
    <mergeCell ref="E174:E175"/>
    <mergeCell ref="E165:E166"/>
    <mergeCell ref="E167:E168"/>
    <mergeCell ref="E169:E170"/>
    <mergeCell ref="E176:E177"/>
    <mergeCell ref="E160:E161"/>
    <mergeCell ref="E162:E163"/>
    <mergeCell ref="E361:E362"/>
    <mergeCell ref="E372:E373"/>
    <mergeCell ref="E193:E194"/>
    <mergeCell ref="E319:E320"/>
    <mergeCell ref="E316:E317"/>
    <mergeCell ref="E326:E327"/>
    <mergeCell ref="E228:E229"/>
    <mergeCell ref="E232:E233"/>
    <mergeCell ref="E300:E301"/>
    <mergeCell ref="E298:E299"/>
    <mergeCell ref="E291:E292"/>
    <mergeCell ref="E293:E294"/>
    <mergeCell ref="E358:E359"/>
    <mergeCell ref="E351:E352"/>
    <mergeCell ref="E295:E296"/>
    <mergeCell ref="E323:E324"/>
    <mergeCell ref="D106:D107"/>
    <mergeCell ref="C109:C114"/>
    <mergeCell ref="C116:C121"/>
    <mergeCell ref="D116:D117"/>
    <mergeCell ref="D113:D114"/>
    <mergeCell ref="D109:D110"/>
    <mergeCell ref="E116:E117"/>
    <mergeCell ref="E109:E110"/>
    <mergeCell ref="E111:E112"/>
    <mergeCell ref="E337:E338"/>
    <mergeCell ref="E137:E138"/>
    <mergeCell ref="D137:D138"/>
    <mergeCell ref="D139:D140"/>
    <mergeCell ref="D118:D119"/>
    <mergeCell ref="E118:E119"/>
    <mergeCell ref="D160:D161"/>
    <mergeCell ref="D158:D159"/>
    <mergeCell ref="D155:D156"/>
    <mergeCell ref="D153:D154"/>
    <mergeCell ref="E148:E149"/>
    <mergeCell ref="D148:D149"/>
    <mergeCell ref="E151:E152"/>
    <mergeCell ref="D151:D152"/>
    <mergeCell ref="E130:E131"/>
    <mergeCell ref="E127:E128"/>
    <mergeCell ref="E123:E124"/>
    <mergeCell ref="E132:E133"/>
    <mergeCell ref="D125:D126"/>
    <mergeCell ref="D127:D128"/>
    <mergeCell ref="D141:D142"/>
    <mergeCell ref="D146:D147"/>
    <mergeCell ref="D144:D145"/>
    <mergeCell ref="E139:E140"/>
    <mergeCell ref="D347:D348"/>
    <mergeCell ref="D351:D352"/>
    <mergeCell ref="D330:D331"/>
    <mergeCell ref="D356:D357"/>
    <mergeCell ref="D358:D359"/>
    <mergeCell ref="E356:E357"/>
    <mergeCell ref="D181:D182"/>
    <mergeCell ref="D179:D180"/>
    <mergeCell ref="D183:D184"/>
    <mergeCell ref="D186:D187"/>
    <mergeCell ref="D188:D189"/>
    <mergeCell ref="D190:D191"/>
    <mergeCell ref="E181:E182"/>
    <mergeCell ref="E204:E205"/>
    <mergeCell ref="E202:E203"/>
    <mergeCell ref="E190:E191"/>
    <mergeCell ref="E186:E187"/>
    <mergeCell ref="E188:E189"/>
    <mergeCell ref="E179:E180"/>
    <mergeCell ref="E200:E201"/>
    <mergeCell ref="E195:E196"/>
    <mergeCell ref="E197:E198"/>
    <mergeCell ref="E183:E184"/>
    <mergeCell ref="D223:D224"/>
    <mergeCell ref="E211:E212"/>
    <mergeCell ref="E209:E210"/>
    <mergeCell ref="E225:E226"/>
    <mergeCell ref="D221:D222"/>
    <mergeCell ref="E253:E254"/>
    <mergeCell ref="E221:E222"/>
    <mergeCell ref="E223:E224"/>
    <mergeCell ref="C263:C268"/>
    <mergeCell ref="D244:D245"/>
    <mergeCell ref="E244:E245"/>
    <mergeCell ref="E242:E243"/>
    <mergeCell ref="E235:E236"/>
    <mergeCell ref="E237:E238"/>
    <mergeCell ref="E239:E240"/>
    <mergeCell ref="E214:E215"/>
    <mergeCell ref="E216:E217"/>
    <mergeCell ref="D225:D226"/>
    <mergeCell ref="E230:E231"/>
    <mergeCell ref="E249:E250"/>
    <mergeCell ref="E251:E252"/>
    <mergeCell ref="C249:C254"/>
    <mergeCell ref="K69:K72"/>
    <mergeCell ref="M60:M65"/>
    <mergeCell ref="M53:M58"/>
    <mergeCell ref="M46:M51"/>
    <mergeCell ref="M39:M44"/>
    <mergeCell ref="L60:L65"/>
    <mergeCell ref="K61:K65"/>
    <mergeCell ref="D246:D247"/>
    <mergeCell ref="D253:D254"/>
    <mergeCell ref="M116:M121"/>
    <mergeCell ref="L116:L121"/>
    <mergeCell ref="E246:E247"/>
    <mergeCell ref="I154:I156"/>
    <mergeCell ref="K159:K163"/>
    <mergeCell ref="J158:J163"/>
    <mergeCell ref="J151:J156"/>
    <mergeCell ref="J130:J135"/>
    <mergeCell ref="J137:J142"/>
    <mergeCell ref="K138:K142"/>
    <mergeCell ref="J144:J149"/>
    <mergeCell ref="I123:I125"/>
    <mergeCell ref="D232:D233"/>
    <mergeCell ref="D230:D231"/>
    <mergeCell ref="E125:E126"/>
    <mergeCell ref="M109:M114"/>
    <mergeCell ref="L109:L114"/>
    <mergeCell ref="D88:D89"/>
    <mergeCell ref="E67:E68"/>
    <mergeCell ref="E69:E70"/>
    <mergeCell ref="E71:E72"/>
    <mergeCell ref="E74:E75"/>
    <mergeCell ref="D69:D70"/>
    <mergeCell ref="D71:D72"/>
    <mergeCell ref="D67:D68"/>
    <mergeCell ref="K75:K79"/>
    <mergeCell ref="J74:J79"/>
    <mergeCell ref="I67:I69"/>
    <mergeCell ref="I70:I72"/>
    <mergeCell ref="K67:K68"/>
    <mergeCell ref="I74:I76"/>
    <mergeCell ref="I77:I79"/>
    <mergeCell ref="J67:J72"/>
    <mergeCell ref="L102:L107"/>
    <mergeCell ref="D104:D105"/>
    <mergeCell ref="D102:D103"/>
    <mergeCell ref="D99:D100"/>
    <mergeCell ref="E113:E114"/>
    <mergeCell ref="E92:E93"/>
    <mergeCell ref="C46:C51"/>
    <mergeCell ref="C53:C58"/>
    <mergeCell ref="C60:C65"/>
    <mergeCell ref="E46:E47"/>
    <mergeCell ref="E78:E79"/>
    <mergeCell ref="E83:E84"/>
    <mergeCell ref="E60:E61"/>
    <mergeCell ref="E57:E58"/>
    <mergeCell ref="E48:E49"/>
    <mergeCell ref="E50:E51"/>
    <mergeCell ref="D64:D65"/>
    <mergeCell ref="C67:C72"/>
    <mergeCell ref="D55:D56"/>
    <mergeCell ref="I49:I51"/>
    <mergeCell ref="I53:I55"/>
    <mergeCell ref="K33:K37"/>
    <mergeCell ref="K40:K44"/>
    <mergeCell ref="I25:I27"/>
    <mergeCell ref="J25:J30"/>
    <mergeCell ref="K27:K30"/>
    <mergeCell ref="E90:E91"/>
    <mergeCell ref="E85:E86"/>
    <mergeCell ref="J60:J65"/>
    <mergeCell ref="I56:I58"/>
    <mergeCell ref="I63:I65"/>
    <mergeCell ref="I60:I62"/>
    <mergeCell ref="I35:I37"/>
    <mergeCell ref="I32:I34"/>
    <mergeCell ref="I39:I41"/>
    <mergeCell ref="I28:I30"/>
    <mergeCell ref="I42:I44"/>
    <mergeCell ref="I46:I48"/>
    <mergeCell ref="E76:E77"/>
    <mergeCell ref="E29:E30"/>
    <mergeCell ref="E62:E63"/>
    <mergeCell ref="K47:K51"/>
    <mergeCell ref="K54:K58"/>
    <mergeCell ref="N2:Q2"/>
    <mergeCell ref="M11:M16"/>
    <mergeCell ref="L11:L16"/>
    <mergeCell ref="M4:M9"/>
    <mergeCell ref="L53:L58"/>
    <mergeCell ref="J53:J58"/>
    <mergeCell ref="K25:K26"/>
    <mergeCell ref="J39:J44"/>
    <mergeCell ref="J46:J51"/>
    <mergeCell ref="L18:L23"/>
    <mergeCell ref="M18:M23"/>
    <mergeCell ref="J18:J23"/>
    <mergeCell ref="K19:K23"/>
    <mergeCell ref="L4:L9"/>
    <mergeCell ref="J4:J9"/>
    <mergeCell ref="K5:K9"/>
    <mergeCell ref="K12:K16"/>
    <mergeCell ref="L25:L30"/>
    <mergeCell ref="L39:L44"/>
    <mergeCell ref="L46:L51"/>
    <mergeCell ref="J32:J37"/>
    <mergeCell ref="L32:L37"/>
    <mergeCell ref="M32:M37"/>
    <mergeCell ref="I4:I6"/>
    <mergeCell ref="M25:M30"/>
    <mergeCell ref="M102:M107"/>
    <mergeCell ref="I84:I86"/>
    <mergeCell ref="I81:I83"/>
    <mergeCell ref="K82:K86"/>
    <mergeCell ref="J81:J86"/>
    <mergeCell ref="J102:J107"/>
    <mergeCell ref="M88:M93"/>
    <mergeCell ref="M81:M86"/>
    <mergeCell ref="L88:L93"/>
    <mergeCell ref="L81:L86"/>
    <mergeCell ref="M95:M100"/>
    <mergeCell ref="L95:L100"/>
    <mergeCell ref="J88:J93"/>
    <mergeCell ref="K89:K93"/>
    <mergeCell ref="I91:I93"/>
    <mergeCell ref="I88:I90"/>
    <mergeCell ref="I7:I9"/>
    <mergeCell ref="I11:I13"/>
    <mergeCell ref="I14:I16"/>
    <mergeCell ref="I21:I23"/>
    <mergeCell ref="I18:I20"/>
    <mergeCell ref="J11:J16"/>
    <mergeCell ref="B2:C2"/>
    <mergeCell ref="A3:B3"/>
    <mergeCell ref="A1:E1"/>
    <mergeCell ref="A32:B65"/>
    <mergeCell ref="A4:B30"/>
    <mergeCell ref="A67:B86"/>
    <mergeCell ref="B88:B128"/>
    <mergeCell ref="C102:C107"/>
    <mergeCell ref="E102:E103"/>
    <mergeCell ref="D76:D77"/>
    <mergeCell ref="C74:C79"/>
    <mergeCell ref="C95:C100"/>
    <mergeCell ref="C81:C86"/>
    <mergeCell ref="D120:D121"/>
    <mergeCell ref="D111:D112"/>
    <mergeCell ref="E120:E121"/>
    <mergeCell ref="E20:E21"/>
    <mergeCell ref="E18:E19"/>
    <mergeCell ref="C39:C44"/>
    <mergeCell ref="C18:C23"/>
    <mergeCell ref="D18:D19"/>
    <mergeCell ref="D20:D21"/>
    <mergeCell ref="E43:E44"/>
    <mergeCell ref="E55:E56"/>
    <mergeCell ref="D43:D44"/>
    <mergeCell ref="D41:D42"/>
    <mergeCell ref="D97:D98"/>
    <mergeCell ref="D95:D96"/>
    <mergeCell ref="D81:D82"/>
    <mergeCell ref="D83:D84"/>
    <mergeCell ref="D92:D93"/>
    <mergeCell ref="D90:D91"/>
    <mergeCell ref="D78:D79"/>
    <mergeCell ref="D85:D86"/>
    <mergeCell ref="D57:D58"/>
    <mergeCell ref="D62:D63"/>
    <mergeCell ref="D60:D61"/>
    <mergeCell ref="D53:D54"/>
    <mergeCell ref="D50:D51"/>
    <mergeCell ref="E95:E96"/>
    <mergeCell ref="E64:E65"/>
    <mergeCell ref="K369:K373"/>
    <mergeCell ref="E4:E5"/>
    <mergeCell ref="E6:E7"/>
    <mergeCell ref="E8:E9"/>
    <mergeCell ref="E97:E98"/>
    <mergeCell ref="E88:E89"/>
    <mergeCell ref="E104:E105"/>
    <mergeCell ref="E106:E107"/>
    <mergeCell ref="E34:E35"/>
    <mergeCell ref="E32:E33"/>
    <mergeCell ref="E36:E37"/>
    <mergeCell ref="E53:E54"/>
    <mergeCell ref="E99:E100"/>
    <mergeCell ref="E81:E82"/>
    <mergeCell ref="E39:E40"/>
    <mergeCell ref="E41:E42"/>
    <mergeCell ref="E11:E12"/>
    <mergeCell ref="E15:E16"/>
    <mergeCell ref="E13:E14"/>
    <mergeCell ref="E22:E23"/>
    <mergeCell ref="E27:E28"/>
    <mergeCell ref="E25:E26"/>
    <mergeCell ref="I319:I321"/>
    <mergeCell ref="K418:K422"/>
    <mergeCell ref="J410:J415"/>
    <mergeCell ref="K411:K415"/>
    <mergeCell ref="J417:J422"/>
    <mergeCell ref="K166:K170"/>
    <mergeCell ref="K173:K177"/>
    <mergeCell ref="J235:J240"/>
    <mergeCell ref="J242:J247"/>
    <mergeCell ref="K250:K254"/>
    <mergeCell ref="K236:K240"/>
    <mergeCell ref="K215:K219"/>
    <mergeCell ref="K194:K198"/>
    <mergeCell ref="J165:J170"/>
    <mergeCell ref="J172:J177"/>
    <mergeCell ref="J179:J184"/>
    <mergeCell ref="J403:J408"/>
    <mergeCell ref="K383:K387"/>
    <mergeCell ref="J389:J394"/>
    <mergeCell ref="J382:J387"/>
    <mergeCell ref="J375:J380"/>
    <mergeCell ref="K376:K380"/>
    <mergeCell ref="K404:K408"/>
    <mergeCell ref="J361:J366"/>
    <mergeCell ref="J368:J373"/>
    <mergeCell ref="K362:K366"/>
    <mergeCell ref="I315:I317"/>
    <mergeCell ref="I312:I314"/>
    <mergeCell ref="J312:J317"/>
    <mergeCell ref="K397:K401"/>
    <mergeCell ref="K390:K394"/>
    <mergeCell ref="J396:J401"/>
    <mergeCell ref="I291:I293"/>
    <mergeCell ref="K320:K324"/>
    <mergeCell ref="J319:J324"/>
    <mergeCell ref="K348:K352"/>
    <mergeCell ref="K355:K359"/>
    <mergeCell ref="J354:J359"/>
    <mergeCell ref="K327:K331"/>
    <mergeCell ref="K334:K338"/>
    <mergeCell ref="K341:K345"/>
    <mergeCell ref="J340:J345"/>
    <mergeCell ref="J333:J338"/>
    <mergeCell ref="J347:J352"/>
    <mergeCell ref="J326:J331"/>
    <mergeCell ref="K299:K303"/>
    <mergeCell ref="J298:J303"/>
    <mergeCell ref="I357:I359"/>
    <mergeCell ref="K292:K296"/>
    <mergeCell ref="J291:J296"/>
    <mergeCell ref="J263:J268"/>
    <mergeCell ref="K264:K268"/>
    <mergeCell ref="J249:J254"/>
    <mergeCell ref="J270:J275"/>
    <mergeCell ref="K257:K261"/>
    <mergeCell ref="K271:K275"/>
    <mergeCell ref="I256:I258"/>
    <mergeCell ref="I259:I261"/>
    <mergeCell ref="I263:I265"/>
    <mergeCell ref="I266:I268"/>
    <mergeCell ref="J256:J261"/>
    <mergeCell ref="I249:I251"/>
    <mergeCell ref="I252:I254"/>
    <mergeCell ref="K278:K282"/>
    <mergeCell ref="J277:J282"/>
    <mergeCell ref="I294:I296"/>
    <mergeCell ref="I273:I275"/>
    <mergeCell ref="I270:I272"/>
    <mergeCell ref="I277:I279"/>
    <mergeCell ref="I284:I286"/>
    <mergeCell ref="I287:I289"/>
    <mergeCell ref="K285:K289"/>
    <mergeCell ref="J284:J289"/>
    <mergeCell ref="E260:E261"/>
    <mergeCell ref="E258:E259"/>
    <mergeCell ref="E284:E285"/>
    <mergeCell ref="E281:E282"/>
    <mergeCell ref="E279:E280"/>
    <mergeCell ref="E274:E275"/>
    <mergeCell ref="E277:E278"/>
    <mergeCell ref="E265:E266"/>
    <mergeCell ref="I280:I282"/>
    <mergeCell ref="E263:E264"/>
    <mergeCell ref="I301:I303"/>
    <mergeCell ref="K306:K310"/>
    <mergeCell ref="K313:K317"/>
    <mergeCell ref="J305:J310"/>
    <mergeCell ref="E302:E303"/>
    <mergeCell ref="E305:E306"/>
    <mergeCell ref="E314:E315"/>
    <mergeCell ref="E312:E313"/>
    <mergeCell ref="I308:I310"/>
    <mergeCell ref="I305:I307"/>
    <mergeCell ref="E307:E308"/>
    <mergeCell ref="E309:E310"/>
    <mergeCell ref="I298:I300"/>
    <mergeCell ref="C417:C422"/>
    <mergeCell ref="C389:C394"/>
    <mergeCell ref="B375:B401"/>
    <mergeCell ref="B403:B422"/>
    <mergeCell ref="C396:C401"/>
    <mergeCell ref="B354:B373"/>
    <mergeCell ref="A326:A422"/>
    <mergeCell ref="C382:C387"/>
    <mergeCell ref="B326:B352"/>
    <mergeCell ref="C361:C366"/>
    <mergeCell ref="C368:C373"/>
    <mergeCell ref="C375:C380"/>
    <mergeCell ref="C403:C408"/>
    <mergeCell ref="C333:C338"/>
    <mergeCell ref="C326:C331"/>
    <mergeCell ref="C340:C345"/>
    <mergeCell ref="C347:C352"/>
    <mergeCell ref="C354:C359"/>
    <mergeCell ref="D384:D385"/>
    <mergeCell ref="D386:D387"/>
    <mergeCell ref="E414:E415"/>
    <mergeCell ref="E412:E413"/>
    <mergeCell ref="C410:C415"/>
    <mergeCell ref="B284:B303"/>
    <mergeCell ref="B305:B324"/>
    <mergeCell ref="A284:A324"/>
    <mergeCell ref="C312:C317"/>
    <mergeCell ref="D277:D278"/>
    <mergeCell ref="D291:D292"/>
    <mergeCell ref="D288:D289"/>
    <mergeCell ref="D293:D294"/>
    <mergeCell ref="D323:D324"/>
    <mergeCell ref="D314:D315"/>
    <mergeCell ref="D316:D317"/>
    <mergeCell ref="D307:D308"/>
    <mergeCell ref="D302:D303"/>
    <mergeCell ref="D305:D306"/>
    <mergeCell ref="D298:D299"/>
    <mergeCell ref="D295:D296"/>
    <mergeCell ref="D312:D313"/>
    <mergeCell ref="D319:D320"/>
    <mergeCell ref="D284:D285"/>
    <mergeCell ref="D286:D287"/>
    <mergeCell ref="D279:D280"/>
    <mergeCell ref="D281:D282"/>
    <mergeCell ref="D309:D310"/>
    <mergeCell ref="D300:D301"/>
    <mergeCell ref="A88:A205"/>
    <mergeCell ref="B130:B163"/>
    <mergeCell ref="A207:A282"/>
    <mergeCell ref="B207:B226"/>
    <mergeCell ref="B228:B261"/>
    <mergeCell ref="B263:B282"/>
    <mergeCell ref="C221:C226"/>
    <mergeCell ref="C214:C219"/>
    <mergeCell ref="C186:C191"/>
    <mergeCell ref="C193:C198"/>
    <mergeCell ref="C179:C184"/>
    <mergeCell ref="C144:C149"/>
    <mergeCell ref="C151:C156"/>
    <mergeCell ref="C158:C163"/>
    <mergeCell ref="C277:C282"/>
    <mergeCell ref="C270:C275"/>
    <mergeCell ref="C88:C93"/>
    <mergeCell ref="C200:C205"/>
    <mergeCell ref="C207:C212"/>
    <mergeCell ref="C235:C240"/>
    <mergeCell ref="C242:C247"/>
    <mergeCell ref="C228:C233"/>
    <mergeCell ref="C256:C261"/>
    <mergeCell ref="K117:K121"/>
    <mergeCell ref="J116:J121"/>
    <mergeCell ref="I126:I128"/>
    <mergeCell ref="I133:I135"/>
    <mergeCell ref="I130:I132"/>
    <mergeCell ref="K131:K135"/>
    <mergeCell ref="J123:J128"/>
    <mergeCell ref="I95:I97"/>
    <mergeCell ref="I105:I107"/>
    <mergeCell ref="I98:I100"/>
    <mergeCell ref="I102:I104"/>
    <mergeCell ref="J95:J100"/>
    <mergeCell ref="K96:K100"/>
    <mergeCell ref="I109:I111"/>
    <mergeCell ref="K110:K114"/>
    <mergeCell ref="K124:K128"/>
    <mergeCell ref="K103:K107"/>
    <mergeCell ref="I119:I121"/>
    <mergeCell ref="J109:J114"/>
    <mergeCell ref="I112:I114"/>
    <mergeCell ref="I116:I118"/>
    <mergeCell ref="K152:K156"/>
    <mergeCell ref="E146:E147"/>
    <mergeCell ref="E144:E145"/>
    <mergeCell ref="C137:C142"/>
    <mergeCell ref="C130:C135"/>
    <mergeCell ref="C123:C128"/>
    <mergeCell ref="D123:D124"/>
    <mergeCell ref="E134:E135"/>
    <mergeCell ref="D134:D135"/>
    <mergeCell ref="I140:I142"/>
    <mergeCell ref="I144:I146"/>
    <mergeCell ref="I137:I139"/>
    <mergeCell ref="I147:I149"/>
    <mergeCell ref="I151:I153"/>
    <mergeCell ref="E141:E142"/>
    <mergeCell ref="C305:C310"/>
    <mergeCell ref="C284:C289"/>
    <mergeCell ref="C298:C303"/>
    <mergeCell ref="C291:C296"/>
    <mergeCell ref="D328:D329"/>
    <mergeCell ref="D256:D257"/>
    <mergeCell ref="D258:D259"/>
    <mergeCell ref="E288:E289"/>
    <mergeCell ref="E286:E287"/>
    <mergeCell ref="D274:D275"/>
    <mergeCell ref="D260:D261"/>
    <mergeCell ref="E256:E257"/>
    <mergeCell ref="C319:C324"/>
    <mergeCell ref="D321:D322"/>
    <mergeCell ref="E321:E322"/>
    <mergeCell ref="D326:D327"/>
    <mergeCell ref="D263:D264"/>
    <mergeCell ref="E328:E329"/>
    <mergeCell ref="D249:D250"/>
    <mergeCell ref="D251:D252"/>
    <mergeCell ref="D361:D362"/>
    <mergeCell ref="D375:D376"/>
    <mergeCell ref="D370:D371"/>
    <mergeCell ref="D368:D369"/>
    <mergeCell ref="I399:I401"/>
    <mergeCell ref="I396:I398"/>
    <mergeCell ref="E363:E364"/>
    <mergeCell ref="E365:E366"/>
    <mergeCell ref="D372:D373"/>
    <mergeCell ref="E375:E376"/>
    <mergeCell ref="E382:E383"/>
    <mergeCell ref="E379:E380"/>
    <mergeCell ref="D377:D378"/>
    <mergeCell ref="E377:E378"/>
    <mergeCell ref="D382:D383"/>
    <mergeCell ref="D379:D380"/>
    <mergeCell ref="E368:E369"/>
    <mergeCell ref="E370:E371"/>
    <mergeCell ref="E384:E385"/>
    <mergeCell ref="I364:I366"/>
    <mergeCell ref="I361:I363"/>
    <mergeCell ref="E389:E390"/>
    <mergeCell ref="D365:D366"/>
    <mergeCell ref="I354:I356"/>
    <mergeCell ref="I350:I352"/>
    <mergeCell ref="E419:E420"/>
    <mergeCell ref="E417:E418"/>
    <mergeCell ref="D405:D406"/>
    <mergeCell ref="D407:D408"/>
    <mergeCell ref="D398:D399"/>
    <mergeCell ref="D396:D397"/>
    <mergeCell ref="E396:E397"/>
    <mergeCell ref="E410:E411"/>
    <mergeCell ref="E403:E404"/>
    <mergeCell ref="E407:E408"/>
    <mergeCell ref="E405:E406"/>
    <mergeCell ref="D354:D355"/>
    <mergeCell ref="E354:E355"/>
    <mergeCell ref="D389:D390"/>
    <mergeCell ref="E386:E387"/>
    <mergeCell ref="E391:E392"/>
    <mergeCell ref="E393:E394"/>
    <mergeCell ref="D400:D401"/>
    <mergeCell ref="D391:D392"/>
    <mergeCell ref="D393:D394"/>
    <mergeCell ref="D410:D411"/>
    <mergeCell ref="I326:I328"/>
    <mergeCell ref="I329:I331"/>
    <mergeCell ref="I322:I324"/>
    <mergeCell ref="I347:I349"/>
    <mergeCell ref="I340:I342"/>
    <mergeCell ref="I343:I345"/>
    <mergeCell ref="I336:I338"/>
    <mergeCell ref="I333:I335"/>
    <mergeCell ref="D363:D364"/>
    <mergeCell ref="D340:D341"/>
    <mergeCell ref="E344:E345"/>
    <mergeCell ref="D342:D343"/>
    <mergeCell ref="E342:E343"/>
    <mergeCell ref="E340:E341"/>
    <mergeCell ref="D344:D345"/>
    <mergeCell ref="D333:D334"/>
    <mergeCell ref="E333:E334"/>
    <mergeCell ref="E335:E336"/>
    <mergeCell ref="D335:D336"/>
    <mergeCell ref="D337:D338"/>
    <mergeCell ref="E330:E331"/>
    <mergeCell ref="E349:E350"/>
    <mergeCell ref="D349:D350"/>
    <mergeCell ref="E347:E348"/>
    <mergeCell ref="D403:D404"/>
    <mergeCell ref="E398:E399"/>
    <mergeCell ref="D412:D413"/>
    <mergeCell ref="D414:D415"/>
    <mergeCell ref="I410:I412"/>
    <mergeCell ref="I413:I415"/>
    <mergeCell ref="I420:I422"/>
    <mergeCell ref="I417:I419"/>
    <mergeCell ref="I368:I370"/>
    <mergeCell ref="I389:I391"/>
    <mergeCell ref="I392:I394"/>
    <mergeCell ref="I382:I384"/>
    <mergeCell ref="I403:I405"/>
    <mergeCell ref="I406:I408"/>
    <mergeCell ref="I371:I373"/>
    <mergeCell ref="I375:I377"/>
    <mergeCell ref="I378:I380"/>
    <mergeCell ref="I385:I387"/>
    <mergeCell ref="E421:E422"/>
    <mergeCell ref="D421:D422"/>
    <mergeCell ref="D417:D418"/>
    <mergeCell ref="E400:E401"/>
    <mergeCell ref="D419:D420"/>
  </mergeCells>
  <conditionalFormatting sqref="J382 J4 J375 J39 J389 J221 J88 J32 J403 J25 J46 J53 J60 J417 J74 J81 J109 J95 J102 J116 J123 J144 J130 J137 J151 J172 J193 J179 J186 J207 J214 J165 J228 J235 J256 J242 J270 J298 J263 J200 J319 J326 J333 J340 J347 J291 J67 J284 J277 J368 J249 J312 J361 J11 J158 J410 J305 J354 J396 J18">
    <cfRule type="cellIs" dxfId="2" priority="1" stopIfTrue="1" operator="between">
      <formula>"A+"</formula>
      <formula>"A"</formula>
    </cfRule>
  </conditionalFormatting>
  <conditionalFormatting sqref="J382 J4 J375 J39 J389 J221 J88 J32 J403 J25 J46 J53 J60 J417 J74 J81 J109 J95 J102 J116 J123 J144 J130 J137 J151 J172 J193 J179 J186 J207 J214 J165 J228 J235 J256 J242 J270 J298 J263 J200 J319 J326 J333 J340 J347 J291 J67 J284 J277 J368 J249 J312 J361 J11 J158 J410 J305 J354 J396 J18">
    <cfRule type="cellIs" dxfId="1" priority="2" stopIfTrue="1" operator="between">
      <formula>"B"</formula>
      <formula>"C"</formula>
    </cfRule>
  </conditionalFormatting>
  <conditionalFormatting sqref="J382 J4 J375 J39 J389 J221 J88 J32 J403 J25 J46 J53 J60 J417 J74 J81 J109 J95 J102 J116 J123 J144 J130 J137 J151 J172 J193 J179 J186 J207 J214 J165 J228 J235 J256 J242 J270 J298 J263 J200 J319 J326 J333 J340 J347 J291 J67 J284 J277 J368 J249 J312 J361 J11 J158 J410 J305 J354 J396 J18">
    <cfRule type="cellIs" dxfId="0" priority="3" stopIfTrue="1" operator="between">
      <formula>"D"</formula>
      <formula>"F"</formula>
    </cfRule>
  </conditionalFormatting>
  <dataValidations count="1">
    <dataValidation type="list" allowBlank="1" showErrorMessage="1" sqref="J4 J417 J410 J403 J396 J389 J382 J375 J368 J361 J354 J347 J340 J333 J326 J319 J312 J305 J298 J291 J284 J277 J270 J263 J256 J249 J242 J235 J228 J221 J214 J207 J200 J193 J186 J179 J172 J165 J158 J151 J144 J137 J130 J123 J116 J109 J102 J95 J88 J81 J74 J67 J60 J53 J46 J39 J32 J25 J18 J11" xr:uid="{00000000-0002-0000-0100-000000000000}">
      <formula1>$AE$3:$AE$8</formula1>
    </dataValidation>
  </dataValidations>
  <hyperlinks>
    <hyperlink ref="P5" r:id="rId1" xr:uid="{00000000-0004-0000-0100-000000000000}"/>
    <hyperlink ref="P11" r:id="rId2" xr:uid="{00000000-0004-0000-0100-000001000000}"/>
    <hyperlink ref="P18" r:id="rId3" xr:uid="{00000000-0004-0000-0100-000002000000}"/>
    <hyperlink ref="P19" r:id="rId4" xr:uid="{00000000-0004-0000-0100-000003000000}"/>
    <hyperlink ref="P25" r:id="rId5" xr:uid="{00000000-0004-0000-0100-000004000000}"/>
    <hyperlink ref="P32" r:id="rId6" xr:uid="{00000000-0004-0000-0100-000005000000}"/>
    <hyperlink ref="P33" r:id="rId7" xr:uid="{00000000-0004-0000-0100-000006000000}"/>
    <hyperlink ref="P39" r:id="rId8" xr:uid="{00000000-0004-0000-0100-000007000000}"/>
    <hyperlink ref="P46" r:id="rId9" xr:uid="{00000000-0004-0000-0100-000008000000}"/>
    <hyperlink ref="P47" r:id="rId10" xr:uid="{00000000-0004-0000-0100-000009000000}"/>
    <hyperlink ref="P88" r:id="rId11" xr:uid="{00000000-0004-0000-0100-00000A000000}"/>
    <hyperlink ref="P95" r:id="rId12" xr:uid="{00000000-0004-0000-0100-00000B000000}"/>
    <hyperlink ref="P102" r:id="rId13" xr:uid="{00000000-0004-0000-0100-00000C000000}"/>
    <hyperlink ref="P109" r:id="rId14" xr:uid="{00000000-0004-0000-0100-00000D000000}"/>
    <hyperlink ref="P110" r:id="rId15" xr:uid="{00000000-0004-0000-0100-00000E000000}"/>
    <hyperlink ref="P180" r:id="rId16" xr:uid="{00000000-0004-0000-0100-00000F000000}"/>
    <hyperlink ref="P256" r:id="rId17" xr:uid="{00000000-0004-0000-0100-000010000000}"/>
    <hyperlink ref="P284" r:id="rId18" xr:uid="{00000000-0004-0000-0100-000011000000}"/>
    <hyperlink ref="P333" r:id="rId19" xr:uid="{00000000-0004-0000-0100-000012000000}"/>
    <hyperlink ref="P403" r:id="rId20" xr:uid="{00000000-0004-0000-0100-000013000000}"/>
  </hyperlinks>
  <pageMargins left="0.7" right="0.7" top="0.75" bottom="0.75" header="0" footer="0"/>
  <pageSetup orientation="portrait"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6"/>
  <sheetViews>
    <sheetView topLeftCell="A67" workbookViewId="0">
      <selection activeCell="B75" sqref="B75"/>
    </sheetView>
  </sheetViews>
  <sheetFormatPr defaultColWidth="11.19921875" defaultRowHeight="15" customHeight="1" x14ac:dyDescent="0.3"/>
  <cols>
    <col min="1" max="1" width="4" customWidth="1"/>
    <col min="2" max="2" width="21.19921875" customWidth="1"/>
    <col min="3" max="3" width="11.69921875" customWidth="1"/>
    <col min="4" max="4" width="6.5" customWidth="1"/>
    <col min="5" max="5" width="6.19921875" customWidth="1"/>
    <col min="6" max="6" width="8.5" customWidth="1"/>
    <col min="7" max="7" width="8.19921875" customWidth="1"/>
    <col min="8" max="8" width="6.69921875" customWidth="1"/>
    <col min="9" max="9" width="10.69921875" customWidth="1"/>
    <col min="10" max="10" width="10.5" customWidth="1"/>
    <col min="11" max="11" width="11" customWidth="1"/>
    <col min="12" max="18" width="4" customWidth="1"/>
    <col min="19" max="19" width="4.19921875" customWidth="1"/>
    <col min="20" max="26" width="4" customWidth="1"/>
  </cols>
  <sheetData>
    <row r="1" spans="1:26" ht="91.5" customHeight="1" x14ac:dyDescent="0.65">
      <c r="A1" s="300" t="s">
        <v>1</v>
      </c>
      <c r="B1" s="301"/>
      <c r="C1" s="301"/>
      <c r="D1" s="301"/>
      <c r="E1" s="301"/>
      <c r="F1" s="301"/>
      <c r="G1" s="302"/>
      <c r="H1" s="1"/>
      <c r="I1" s="303" t="s">
        <v>2</v>
      </c>
      <c r="J1" s="301"/>
      <c r="K1" s="302"/>
      <c r="L1" s="1"/>
      <c r="M1" s="1"/>
      <c r="N1" s="1"/>
      <c r="O1" s="1"/>
      <c r="P1" s="1"/>
      <c r="Q1" s="1"/>
      <c r="R1" s="1"/>
      <c r="S1" s="1"/>
      <c r="T1" s="1"/>
      <c r="U1" s="1"/>
      <c r="V1" s="1"/>
      <c r="W1" s="1"/>
      <c r="X1" s="1"/>
      <c r="Y1" s="1"/>
      <c r="Z1" s="1"/>
    </row>
    <row r="2" spans="1:26" ht="76.5" customHeight="1" x14ac:dyDescent="0.35">
      <c r="A2" s="2" t="s">
        <v>4</v>
      </c>
      <c r="B2" s="3"/>
      <c r="C2" s="4"/>
      <c r="D2" s="5" t="s">
        <v>7</v>
      </c>
      <c r="E2" s="5" t="s">
        <v>9</v>
      </c>
      <c r="F2" s="6" t="s">
        <v>10</v>
      </c>
      <c r="G2" s="7" t="s">
        <v>11</v>
      </c>
      <c r="H2" s="1"/>
      <c r="I2" s="6" t="s">
        <v>13</v>
      </c>
      <c r="J2" s="6" t="s">
        <v>14</v>
      </c>
      <c r="K2" s="6" t="s">
        <v>15</v>
      </c>
      <c r="L2" s="1"/>
      <c r="M2" s="1"/>
      <c r="N2" s="1"/>
      <c r="O2" s="1"/>
      <c r="P2" s="1"/>
      <c r="Q2" s="1"/>
      <c r="R2" s="1"/>
      <c r="S2" s="1"/>
      <c r="T2" s="1"/>
      <c r="U2" s="1"/>
      <c r="V2" s="1"/>
      <c r="W2" s="1"/>
      <c r="X2" s="1"/>
      <c r="Y2" s="1"/>
      <c r="Z2" s="1"/>
    </row>
    <row r="3" spans="1:26" ht="24" customHeight="1" x14ac:dyDescent="0.45">
      <c r="A3" s="8" t="s">
        <v>17</v>
      </c>
      <c r="B3" s="9"/>
      <c r="C3" s="9"/>
      <c r="D3" s="10">
        <f t="shared" ref="D3:E3" si="0">SUM(D4:D7)</f>
        <v>20</v>
      </c>
      <c r="E3" s="11">
        <f t="shared" si="0"/>
        <v>16</v>
      </c>
      <c r="F3" s="12">
        <f>(E3/D3)*100</f>
        <v>80</v>
      </c>
      <c r="G3" s="14" t="str">
        <f>IF(F3&lt;16,"F",IF(F3&lt;34,"D",IF(F3&lt;51,"C",IF(F3&lt;68,"B",IF(F3&lt;86,"A",IF(F3&lt;101,"A+"," "))))))</f>
        <v>A</v>
      </c>
      <c r="H3" s="1"/>
      <c r="I3" s="15">
        <v>7.5</v>
      </c>
      <c r="J3" s="16">
        <f>I3*D3</f>
        <v>150</v>
      </c>
      <c r="K3" s="16">
        <f>I3*E3</f>
        <v>120</v>
      </c>
      <c r="L3" s="1"/>
      <c r="M3" s="1"/>
      <c r="N3" s="1"/>
      <c r="O3" s="1"/>
      <c r="P3" s="1"/>
      <c r="Q3" s="17" t="s">
        <v>36</v>
      </c>
      <c r="R3" s="18"/>
      <c r="S3" s="19"/>
      <c r="T3" s="1"/>
      <c r="U3" s="1"/>
      <c r="V3" s="1"/>
      <c r="W3" s="1"/>
      <c r="X3" s="1"/>
      <c r="Y3" s="1"/>
      <c r="Z3" s="1"/>
    </row>
    <row r="4" spans="1:26" ht="15.6" x14ac:dyDescent="0.3">
      <c r="A4" s="17" t="s">
        <v>37</v>
      </c>
      <c r="B4" s="18" t="s">
        <v>38</v>
      </c>
      <c r="C4" s="18"/>
      <c r="D4" s="19">
        <f t="shared" ref="D4:D7" si="1">IF(E4=" ",0,5)</f>
        <v>5</v>
      </c>
      <c r="E4" s="20">
        <f>Calculations!E4</f>
        <v>4</v>
      </c>
      <c r="F4" s="21" t="str">
        <f t="shared" ref="F4:F7" si="2">IF(E4=5,"A+",IF(E4=4,"A",IF(E4=3,"B",IF(E4=2,"C",IF(E4=1,"D",IF(E4=0,"F",IF(E4=" ","NA")))))))</f>
        <v>A</v>
      </c>
      <c r="G4" s="22"/>
      <c r="H4" s="1"/>
      <c r="I4" s="23"/>
      <c r="J4" s="24"/>
      <c r="K4" s="25"/>
      <c r="L4" s="1"/>
      <c r="M4" s="1"/>
      <c r="N4" s="1"/>
      <c r="O4" s="1"/>
      <c r="P4" s="1"/>
      <c r="Q4" s="26" t="s">
        <v>39</v>
      </c>
      <c r="R4" s="1"/>
      <c r="S4" s="25"/>
      <c r="T4" s="1"/>
      <c r="U4" s="1"/>
      <c r="V4" s="1"/>
      <c r="W4" s="1"/>
      <c r="X4" s="1"/>
      <c r="Y4" s="1"/>
      <c r="Z4" s="1"/>
    </row>
    <row r="5" spans="1:26" ht="15.6" x14ac:dyDescent="0.3">
      <c r="A5" s="26" t="s">
        <v>37</v>
      </c>
      <c r="B5" s="1" t="s">
        <v>40</v>
      </c>
      <c r="C5" s="1"/>
      <c r="D5" s="25">
        <f t="shared" si="1"/>
        <v>5</v>
      </c>
      <c r="E5" s="27">
        <f>Calculations!E11</f>
        <v>4</v>
      </c>
      <c r="F5" s="28" t="str">
        <f t="shared" si="2"/>
        <v>A</v>
      </c>
      <c r="G5" s="23"/>
      <c r="H5" s="1"/>
      <c r="I5" s="23"/>
      <c r="J5" s="24"/>
      <c r="K5" s="25"/>
      <c r="L5" s="1"/>
      <c r="M5" s="1"/>
      <c r="N5" s="1"/>
      <c r="O5" s="1"/>
      <c r="P5" s="1"/>
      <c r="Q5" s="26" t="s">
        <v>41</v>
      </c>
      <c r="R5" s="1"/>
      <c r="S5" s="25"/>
      <c r="T5" s="1"/>
      <c r="U5" s="1"/>
      <c r="V5" s="1"/>
      <c r="W5" s="1"/>
      <c r="X5" s="1"/>
      <c r="Y5" s="1"/>
      <c r="Z5" s="1"/>
    </row>
    <row r="6" spans="1:26" ht="15.6" x14ac:dyDescent="0.3">
      <c r="A6" s="26" t="s">
        <v>37</v>
      </c>
      <c r="B6" s="1" t="s">
        <v>42</v>
      </c>
      <c r="C6" s="1"/>
      <c r="D6" s="25">
        <f t="shared" si="1"/>
        <v>5</v>
      </c>
      <c r="E6" s="27">
        <f>Calculations!E18</f>
        <v>4</v>
      </c>
      <c r="F6" s="28" t="str">
        <f t="shared" si="2"/>
        <v>A</v>
      </c>
      <c r="G6" s="23"/>
      <c r="H6" s="1"/>
      <c r="I6" s="23"/>
      <c r="J6" s="24"/>
      <c r="K6" s="25"/>
      <c r="L6" s="1"/>
      <c r="M6" s="1"/>
      <c r="N6" s="1"/>
      <c r="O6" s="1"/>
      <c r="P6" s="1"/>
      <c r="Q6" s="26" t="s">
        <v>43</v>
      </c>
      <c r="R6" s="1"/>
      <c r="S6" s="25"/>
      <c r="T6" s="1"/>
      <c r="U6" s="1"/>
      <c r="V6" s="1"/>
      <c r="W6" s="1"/>
      <c r="X6" s="1"/>
      <c r="Y6" s="1"/>
      <c r="Z6" s="1"/>
    </row>
    <row r="7" spans="1:26" ht="15.75" customHeight="1" x14ac:dyDescent="0.3">
      <c r="A7" s="29" t="s">
        <v>37</v>
      </c>
      <c r="B7" s="30" t="s">
        <v>45</v>
      </c>
      <c r="C7" s="30"/>
      <c r="D7" s="31">
        <f t="shared" si="1"/>
        <v>5</v>
      </c>
      <c r="E7" s="32">
        <f>Calculations!E25</f>
        <v>4</v>
      </c>
      <c r="F7" s="28" t="str">
        <f t="shared" si="2"/>
        <v>A</v>
      </c>
      <c r="G7" s="23"/>
      <c r="H7" s="1"/>
      <c r="I7" s="23"/>
      <c r="J7" s="24"/>
      <c r="K7" s="25"/>
      <c r="L7" s="1"/>
      <c r="M7" s="1"/>
      <c r="N7" s="1"/>
      <c r="O7" s="1"/>
      <c r="P7" s="1"/>
      <c r="Q7" s="26" t="s">
        <v>47</v>
      </c>
      <c r="R7" s="1"/>
      <c r="S7" s="25"/>
      <c r="T7" s="1"/>
      <c r="U7" s="1"/>
      <c r="V7" s="1"/>
      <c r="W7" s="1"/>
      <c r="X7" s="1"/>
      <c r="Y7" s="1"/>
      <c r="Z7" s="1"/>
    </row>
    <row r="8" spans="1:26" ht="24" customHeight="1" x14ac:dyDescent="0.45">
      <c r="A8" s="33" t="s">
        <v>48</v>
      </c>
      <c r="B8" s="34"/>
      <c r="C8" s="34"/>
      <c r="D8" s="35">
        <f t="shared" ref="D8:E8" si="3">SUM(D9:D13)</f>
        <v>25</v>
      </c>
      <c r="E8" s="36">
        <f t="shared" si="3"/>
        <v>20</v>
      </c>
      <c r="F8" s="12">
        <f>(E8/D8)*100</f>
        <v>80</v>
      </c>
      <c r="G8" s="14" t="str">
        <f>IF(F8&lt;16,"F",IF(F8&lt;34,"D",IF(F8&lt;51,"C",IF(F8&lt;68,"B",IF(F8&lt;86,"A",IF(F8&lt;101,"A+"," "))))))</f>
        <v>A</v>
      </c>
      <c r="H8" s="1"/>
      <c r="I8" s="15">
        <v>6</v>
      </c>
      <c r="J8" s="16">
        <f>I8*D8</f>
        <v>150</v>
      </c>
      <c r="K8" s="16">
        <f>I8*E8</f>
        <v>120</v>
      </c>
      <c r="L8" s="1"/>
      <c r="M8" s="1"/>
      <c r="N8" s="1"/>
      <c r="O8" s="1"/>
      <c r="P8" s="1"/>
      <c r="Q8" s="29" t="s">
        <v>50</v>
      </c>
      <c r="R8" s="30"/>
      <c r="S8" s="31"/>
      <c r="T8" s="1"/>
      <c r="U8" s="1"/>
      <c r="V8" s="1"/>
      <c r="W8" s="1"/>
      <c r="X8" s="1"/>
      <c r="Y8" s="1"/>
      <c r="Z8" s="1"/>
    </row>
    <row r="9" spans="1:26" ht="15.75" customHeight="1" x14ac:dyDescent="0.3">
      <c r="A9" s="17" t="s">
        <v>37</v>
      </c>
      <c r="B9" s="18" t="s">
        <v>51</v>
      </c>
      <c r="C9" s="18"/>
      <c r="D9" s="19">
        <f t="shared" ref="D9:D13" si="4">IF(E9=" ",0,5)</f>
        <v>5</v>
      </c>
      <c r="E9" s="20">
        <f>Calculations!E32</f>
        <v>4</v>
      </c>
      <c r="F9" s="28" t="str">
        <f t="shared" ref="F9:F13" si="5">IF(E9=5,"A+",IF(E9=4,"A",IF(E9=3,"B",IF(E9=2,"C",IF(E9=1,"D",IF(E9=0,"F",IF(E9=" ","NA")))))))</f>
        <v>A</v>
      </c>
      <c r="G9" s="23"/>
      <c r="H9" s="1"/>
      <c r="I9" s="23"/>
      <c r="J9" s="24"/>
      <c r="K9" s="25"/>
      <c r="L9" s="1"/>
      <c r="M9" s="1"/>
      <c r="N9" s="1"/>
      <c r="O9" s="1"/>
      <c r="P9" s="1"/>
      <c r="Q9" s="1"/>
      <c r="R9" s="1"/>
      <c r="S9" s="1"/>
      <c r="T9" s="1"/>
      <c r="U9" s="1"/>
      <c r="V9" s="1"/>
      <c r="W9" s="1"/>
      <c r="X9" s="1"/>
      <c r="Y9" s="1"/>
      <c r="Z9" s="1"/>
    </row>
    <row r="10" spans="1:26" ht="15.75" customHeight="1" x14ac:dyDescent="0.3">
      <c r="A10" s="26" t="s">
        <v>37</v>
      </c>
      <c r="B10" s="1" t="s">
        <v>52</v>
      </c>
      <c r="C10" s="1"/>
      <c r="D10" s="25">
        <f t="shared" si="4"/>
        <v>5</v>
      </c>
      <c r="E10" s="27">
        <f>Calculations!E39</f>
        <v>4</v>
      </c>
      <c r="F10" s="28" t="str">
        <f t="shared" si="5"/>
        <v>A</v>
      </c>
      <c r="G10" s="23"/>
      <c r="H10" s="1"/>
      <c r="I10" s="23"/>
      <c r="J10" s="24"/>
      <c r="K10" s="25"/>
      <c r="L10" s="1"/>
      <c r="M10" s="1"/>
      <c r="N10" s="1"/>
      <c r="O10" s="1"/>
      <c r="P10" s="1"/>
      <c r="Q10" s="1"/>
      <c r="R10" s="1"/>
      <c r="S10" s="1"/>
      <c r="T10" s="1"/>
      <c r="U10" s="1"/>
      <c r="V10" s="1"/>
      <c r="W10" s="1"/>
      <c r="X10" s="1"/>
      <c r="Y10" s="1"/>
      <c r="Z10" s="1"/>
    </row>
    <row r="11" spans="1:26" ht="15.75" customHeight="1" x14ac:dyDescent="0.3">
      <c r="A11" s="26" t="s">
        <v>37</v>
      </c>
      <c r="B11" s="1" t="s">
        <v>53</v>
      </c>
      <c r="C11" s="1"/>
      <c r="D11" s="25">
        <f t="shared" si="4"/>
        <v>5</v>
      </c>
      <c r="E11" s="27">
        <f>Calculations!E46</f>
        <v>4</v>
      </c>
      <c r="F11" s="28" t="str">
        <f t="shared" si="5"/>
        <v>A</v>
      </c>
      <c r="G11" s="23"/>
      <c r="H11" s="1"/>
      <c r="I11" s="23"/>
      <c r="J11" s="24"/>
      <c r="K11" s="25"/>
      <c r="L11" s="1"/>
      <c r="M11" s="1"/>
      <c r="N11" s="1"/>
      <c r="O11" s="1"/>
      <c r="P11" s="1"/>
      <c r="Q11" s="1"/>
      <c r="R11" s="1"/>
      <c r="S11" s="1"/>
      <c r="T11" s="1"/>
      <c r="U11" s="1"/>
      <c r="V11" s="1"/>
      <c r="W11" s="1"/>
      <c r="X11" s="1"/>
      <c r="Y11" s="1"/>
      <c r="Z11" s="37"/>
    </row>
    <row r="12" spans="1:26" ht="15.75" customHeight="1" x14ac:dyDescent="0.3">
      <c r="A12" s="26" t="s">
        <v>37</v>
      </c>
      <c r="B12" s="1" t="s">
        <v>55</v>
      </c>
      <c r="C12" s="1"/>
      <c r="D12" s="25">
        <f t="shared" si="4"/>
        <v>5</v>
      </c>
      <c r="E12" s="27">
        <f>Calculations!E53</f>
        <v>4</v>
      </c>
      <c r="F12" s="28" t="str">
        <f t="shared" si="5"/>
        <v>A</v>
      </c>
      <c r="G12" s="23"/>
      <c r="H12" s="1"/>
      <c r="I12" s="23"/>
      <c r="J12" s="24"/>
      <c r="K12" s="25"/>
      <c r="L12" s="1"/>
      <c r="M12" s="1"/>
      <c r="N12" s="1"/>
      <c r="O12" s="1"/>
      <c r="P12" s="1"/>
      <c r="Q12" s="1"/>
      <c r="R12" s="1"/>
      <c r="S12" s="1"/>
      <c r="T12" s="1"/>
      <c r="U12" s="1"/>
      <c r="V12" s="1"/>
      <c r="W12" s="1"/>
      <c r="X12" s="1"/>
      <c r="Y12" s="1"/>
      <c r="Z12" s="1"/>
    </row>
    <row r="13" spans="1:26" ht="15.75" customHeight="1" x14ac:dyDescent="0.3">
      <c r="A13" s="29" t="s">
        <v>37</v>
      </c>
      <c r="B13" s="30" t="s">
        <v>56</v>
      </c>
      <c r="C13" s="30"/>
      <c r="D13" s="31">
        <f t="shared" si="4"/>
        <v>5</v>
      </c>
      <c r="E13" s="32">
        <f>Calculations!E60</f>
        <v>4</v>
      </c>
      <c r="F13" s="28" t="str">
        <f t="shared" si="5"/>
        <v>A</v>
      </c>
      <c r="G13" s="23"/>
      <c r="H13" s="1"/>
      <c r="I13" s="23"/>
      <c r="J13" s="24"/>
      <c r="K13" s="25"/>
      <c r="L13" s="1"/>
      <c r="M13" s="1"/>
      <c r="N13" s="1"/>
      <c r="O13" s="1"/>
      <c r="P13" s="1"/>
      <c r="Q13" s="1"/>
      <c r="R13" s="1"/>
      <c r="S13" s="1"/>
      <c r="T13" s="1"/>
      <c r="U13" s="1"/>
      <c r="V13" s="1"/>
      <c r="W13" s="1"/>
      <c r="X13" s="1"/>
      <c r="Y13" s="1"/>
      <c r="Z13" s="1"/>
    </row>
    <row r="14" spans="1:26" ht="15.75" customHeight="1" x14ac:dyDescent="0.45">
      <c r="A14" s="33" t="s">
        <v>57</v>
      </c>
      <c r="B14" s="34"/>
      <c r="C14" s="34"/>
      <c r="D14" s="35">
        <f t="shared" ref="D14:E14" si="6">SUM(D15:D17)</f>
        <v>15</v>
      </c>
      <c r="E14" s="36">
        <f t="shared" si="6"/>
        <v>12</v>
      </c>
      <c r="F14" s="12">
        <f>(E14/D14)*100</f>
        <v>80</v>
      </c>
      <c r="G14" s="14" t="str">
        <f>IF(F14&lt;16,"F",IF(F14&lt;34,"D",IF(F14&lt;51,"C",IF(F14&lt;68,"B",IF(F14&lt;86,"A",IF(F14&lt;101,"A+"," "))))))</f>
        <v>A</v>
      </c>
      <c r="H14" s="1"/>
      <c r="I14" s="15">
        <v>3.3334999999999999</v>
      </c>
      <c r="J14" s="16">
        <f>I14*D14</f>
        <v>50.002499999999998</v>
      </c>
      <c r="K14" s="16">
        <f>I14*E14</f>
        <v>40.001999999999995</v>
      </c>
      <c r="L14" s="1"/>
      <c r="M14" s="1"/>
      <c r="N14" s="1"/>
      <c r="O14" s="1"/>
      <c r="P14" s="1"/>
      <c r="Q14" s="1"/>
      <c r="R14" s="1"/>
      <c r="S14" s="1"/>
      <c r="T14" s="1"/>
      <c r="U14" s="1"/>
      <c r="V14" s="1"/>
      <c r="W14" s="1"/>
      <c r="X14" s="1"/>
      <c r="Y14" s="1"/>
      <c r="Z14" s="1"/>
    </row>
    <row r="15" spans="1:26" ht="15.75" customHeight="1" x14ac:dyDescent="0.3">
      <c r="A15" s="17" t="s">
        <v>37</v>
      </c>
      <c r="B15" s="18" t="s">
        <v>60</v>
      </c>
      <c r="C15" s="18"/>
      <c r="D15" s="19">
        <f t="shared" ref="D15:D17" si="7">IF(E15=" ",0,5)</f>
        <v>5</v>
      </c>
      <c r="E15" s="20">
        <f>Calculations!E67</f>
        <v>4</v>
      </c>
      <c r="F15" s="28" t="str">
        <f t="shared" ref="F15:F17" si="8">IF(E15=5,"A+",IF(E15=4,"A",IF(E15=3,"B",IF(E15=2,"C",IF(E15=1,"D",IF(E15=0,"F",IF(E15=" ","NA")))))))</f>
        <v>A</v>
      </c>
      <c r="G15" s="23"/>
      <c r="H15" s="1"/>
      <c r="I15" s="23"/>
      <c r="J15" s="24"/>
      <c r="K15" s="25"/>
      <c r="L15" s="1"/>
      <c r="M15" s="1"/>
      <c r="N15" s="1"/>
      <c r="O15" s="1"/>
      <c r="P15" s="1"/>
      <c r="Q15" s="1"/>
      <c r="R15" s="1"/>
      <c r="S15" s="1"/>
      <c r="T15" s="1"/>
      <c r="U15" s="1"/>
      <c r="V15" s="1"/>
      <c r="W15" s="1"/>
      <c r="X15" s="1"/>
      <c r="Y15" s="1"/>
      <c r="Z15" s="1"/>
    </row>
    <row r="16" spans="1:26" ht="15.75" customHeight="1" x14ac:dyDescent="0.3">
      <c r="A16" s="26" t="s">
        <v>37</v>
      </c>
      <c r="B16" s="1" t="s">
        <v>62</v>
      </c>
      <c r="C16" s="1"/>
      <c r="D16" s="25">
        <f t="shared" si="7"/>
        <v>5</v>
      </c>
      <c r="E16" s="27">
        <f>Calculations!E74</f>
        <v>4</v>
      </c>
      <c r="F16" s="28" t="str">
        <f t="shared" si="8"/>
        <v>A</v>
      </c>
      <c r="G16" s="23"/>
      <c r="H16" s="1"/>
      <c r="I16" s="23"/>
      <c r="J16" s="24"/>
      <c r="K16" s="25"/>
      <c r="L16" s="1"/>
      <c r="M16" s="1"/>
      <c r="N16" s="1"/>
      <c r="O16" s="1"/>
      <c r="P16" s="1"/>
      <c r="Q16" s="1"/>
      <c r="R16" s="1"/>
      <c r="S16" s="1"/>
      <c r="T16" s="1"/>
      <c r="U16" s="1"/>
      <c r="V16" s="1"/>
      <c r="W16" s="1"/>
      <c r="X16" s="1"/>
      <c r="Y16" s="1"/>
      <c r="Z16" s="1"/>
    </row>
    <row r="17" spans="1:26" ht="15.75" customHeight="1" x14ac:dyDescent="0.3">
      <c r="A17" s="29" t="s">
        <v>37</v>
      </c>
      <c r="B17" s="30" t="s">
        <v>64</v>
      </c>
      <c r="C17" s="30"/>
      <c r="D17" s="31">
        <f t="shared" si="7"/>
        <v>5</v>
      </c>
      <c r="E17" s="32">
        <f>Calculations!E81</f>
        <v>4</v>
      </c>
      <c r="F17" s="28" t="str">
        <f t="shared" si="8"/>
        <v>A</v>
      </c>
      <c r="G17" s="23"/>
      <c r="H17" s="1"/>
      <c r="I17" s="23"/>
      <c r="J17" s="24"/>
      <c r="K17" s="25"/>
      <c r="L17" s="1"/>
      <c r="M17" s="1"/>
      <c r="N17" s="1"/>
      <c r="O17" s="1"/>
      <c r="P17" s="1"/>
      <c r="Q17" s="1"/>
      <c r="R17" s="1"/>
      <c r="S17" s="1"/>
      <c r="T17" s="1"/>
      <c r="U17" s="1"/>
      <c r="V17" s="1"/>
      <c r="W17" s="1"/>
      <c r="X17" s="1"/>
      <c r="Y17" s="1"/>
      <c r="Z17" s="1"/>
    </row>
    <row r="18" spans="1:26" ht="15.75" customHeight="1" x14ac:dyDescent="0.45">
      <c r="A18" s="147" t="s">
        <v>877</v>
      </c>
      <c r="B18" s="34"/>
      <c r="C18" s="34"/>
      <c r="D18" s="35">
        <f t="shared" ref="D18:E18" si="9">SUM(D19:D35)</f>
        <v>85</v>
      </c>
      <c r="E18" s="36">
        <f t="shared" si="9"/>
        <v>68</v>
      </c>
      <c r="F18" s="12">
        <f>(E18/D18)*100</f>
        <v>80</v>
      </c>
      <c r="G18" s="14" t="str">
        <f>IF(F18&lt;16,"F",IF(F18&lt;34,"D",IF(F18&lt;51,"C",IF(F18&lt;68,"B",IF(F18&lt;86,"A",IF(F18&lt;101,"A+"," "))))))</f>
        <v>A</v>
      </c>
      <c r="H18" s="1"/>
      <c r="I18" s="15">
        <v>2.3530000000000002</v>
      </c>
      <c r="J18" s="16">
        <f>I18*D18</f>
        <v>200.00500000000002</v>
      </c>
      <c r="K18" s="16">
        <f>I18*E18</f>
        <v>160.00400000000002</v>
      </c>
      <c r="L18" s="1"/>
      <c r="M18" s="1"/>
      <c r="N18" s="1"/>
      <c r="O18" s="1"/>
      <c r="P18" s="1"/>
      <c r="Q18" s="1"/>
      <c r="R18" s="1"/>
      <c r="S18" s="1"/>
      <c r="T18" s="1"/>
      <c r="U18" s="1"/>
      <c r="V18" s="1"/>
      <c r="W18" s="1"/>
      <c r="X18" s="1"/>
      <c r="Y18" s="1"/>
      <c r="Z18" s="1"/>
    </row>
    <row r="19" spans="1:26" ht="15.75" customHeight="1" x14ac:dyDescent="0.3">
      <c r="A19" s="17" t="s">
        <v>37</v>
      </c>
      <c r="B19" s="18" t="s">
        <v>68</v>
      </c>
      <c r="C19" s="18"/>
      <c r="D19" s="19">
        <f t="shared" ref="D19:D35" si="10">IF(E19=" ",0,5)</f>
        <v>5</v>
      </c>
      <c r="E19" s="20">
        <f>Calculations!E88</f>
        <v>4</v>
      </c>
      <c r="F19" s="28" t="str">
        <f t="shared" ref="F19:F35" si="11">IF(E19=5,"A+",IF(E19=4,"A",IF(E19=3,"B",IF(E19=2,"C",IF(E19=1,"D",IF(E19=0,"F",IF(E19=" ","NA")))))))</f>
        <v>A</v>
      </c>
      <c r="G19" s="23"/>
      <c r="H19" s="1"/>
      <c r="I19" s="23"/>
      <c r="J19" s="24"/>
      <c r="K19" s="25"/>
      <c r="L19" s="1"/>
      <c r="M19" s="1"/>
      <c r="N19" s="1"/>
      <c r="O19" s="1"/>
      <c r="P19" s="1"/>
      <c r="Q19" s="1"/>
      <c r="R19" s="1"/>
      <c r="S19" s="1"/>
      <c r="T19" s="1"/>
      <c r="U19" s="1"/>
      <c r="V19" s="1"/>
      <c r="W19" s="1"/>
      <c r="X19" s="1"/>
      <c r="Y19" s="1"/>
      <c r="Z19" s="1"/>
    </row>
    <row r="20" spans="1:26" ht="15.75" customHeight="1" x14ac:dyDescent="0.3">
      <c r="A20" s="26" t="s">
        <v>37</v>
      </c>
      <c r="B20" s="1" t="s">
        <v>76</v>
      </c>
      <c r="C20" s="1"/>
      <c r="D20" s="25">
        <f t="shared" si="10"/>
        <v>5</v>
      </c>
      <c r="E20" s="27">
        <f>Calculations!E95</f>
        <v>4</v>
      </c>
      <c r="F20" s="28" t="str">
        <f t="shared" si="11"/>
        <v>A</v>
      </c>
      <c r="G20" s="23"/>
      <c r="H20" s="1"/>
      <c r="I20" s="23"/>
      <c r="J20" s="24"/>
      <c r="K20" s="25"/>
      <c r="L20" s="1"/>
      <c r="M20" s="1"/>
      <c r="N20" s="1"/>
      <c r="O20" s="1"/>
      <c r="P20" s="1"/>
      <c r="Q20" s="1"/>
      <c r="R20" s="1"/>
      <c r="S20" s="1"/>
      <c r="T20" s="1"/>
      <c r="U20" s="1"/>
      <c r="V20" s="1"/>
      <c r="W20" s="1"/>
      <c r="X20" s="1"/>
      <c r="Y20" s="1"/>
      <c r="Z20" s="1"/>
    </row>
    <row r="21" spans="1:26" ht="15.75" customHeight="1" x14ac:dyDescent="0.3">
      <c r="A21" s="26" t="s">
        <v>37</v>
      </c>
      <c r="B21" s="1" t="s">
        <v>77</v>
      </c>
      <c r="C21" s="1"/>
      <c r="D21" s="25">
        <f t="shared" si="10"/>
        <v>5</v>
      </c>
      <c r="E21" s="27">
        <f>Calculations!E102</f>
        <v>4</v>
      </c>
      <c r="F21" s="28" t="str">
        <f t="shared" si="11"/>
        <v>A</v>
      </c>
      <c r="G21" s="23"/>
      <c r="H21" s="1"/>
      <c r="I21" s="23"/>
      <c r="J21" s="24"/>
      <c r="K21" s="25"/>
      <c r="L21" s="1"/>
      <c r="M21" s="1"/>
      <c r="N21" s="1"/>
      <c r="O21" s="1"/>
      <c r="P21" s="1"/>
      <c r="Q21" s="1"/>
      <c r="R21" s="1"/>
      <c r="S21" s="1"/>
      <c r="T21" s="1"/>
      <c r="U21" s="1"/>
      <c r="V21" s="1"/>
      <c r="W21" s="1"/>
      <c r="X21" s="1"/>
      <c r="Y21" s="1"/>
      <c r="Z21" s="1"/>
    </row>
    <row r="22" spans="1:26" ht="15.75" customHeight="1" x14ac:dyDescent="0.3">
      <c r="A22" s="26" t="s">
        <v>37</v>
      </c>
      <c r="B22" s="39" t="s">
        <v>78</v>
      </c>
      <c r="C22" s="1"/>
      <c r="D22" s="25">
        <f t="shared" si="10"/>
        <v>5</v>
      </c>
      <c r="E22" s="27">
        <f>Calculations!E109</f>
        <v>4</v>
      </c>
      <c r="F22" s="28" t="str">
        <f t="shared" si="11"/>
        <v>A</v>
      </c>
      <c r="G22" s="23"/>
      <c r="H22" s="1"/>
      <c r="I22" s="23"/>
      <c r="J22" s="24"/>
      <c r="K22" s="25"/>
      <c r="L22" s="1"/>
      <c r="M22" s="1"/>
      <c r="N22" s="1"/>
      <c r="O22" s="1"/>
      <c r="P22" s="1"/>
      <c r="Q22" s="1"/>
      <c r="R22" s="1"/>
      <c r="S22" s="1"/>
      <c r="T22" s="1"/>
      <c r="U22" s="1"/>
      <c r="V22" s="1"/>
      <c r="W22" s="1"/>
      <c r="X22" s="1"/>
      <c r="Y22" s="1"/>
      <c r="Z22" s="1"/>
    </row>
    <row r="23" spans="1:26" ht="15.75" customHeight="1" x14ac:dyDescent="0.3">
      <c r="A23" s="26" t="s">
        <v>37</v>
      </c>
      <c r="B23" s="1" t="s">
        <v>79</v>
      </c>
      <c r="C23" s="1"/>
      <c r="D23" s="25">
        <f t="shared" si="10"/>
        <v>5</v>
      </c>
      <c r="E23" s="27">
        <f>Calculations!E116</f>
        <v>4</v>
      </c>
      <c r="F23" s="28" t="str">
        <f t="shared" si="11"/>
        <v>A</v>
      </c>
      <c r="G23" s="23"/>
      <c r="H23" s="1"/>
      <c r="I23" s="23"/>
      <c r="J23" s="24"/>
      <c r="K23" s="25"/>
      <c r="L23" s="1"/>
      <c r="M23" s="1"/>
      <c r="N23" s="1"/>
      <c r="O23" s="1"/>
      <c r="P23" s="1"/>
      <c r="Q23" s="1"/>
      <c r="R23" s="1"/>
      <c r="S23" s="1"/>
      <c r="T23" s="1"/>
      <c r="U23" s="1"/>
      <c r="V23" s="1"/>
      <c r="W23" s="1"/>
      <c r="X23" s="1"/>
      <c r="Y23" s="1"/>
      <c r="Z23" s="1"/>
    </row>
    <row r="24" spans="1:26" ht="15.75" customHeight="1" x14ac:dyDescent="0.3">
      <c r="A24" s="26" t="s">
        <v>37</v>
      </c>
      <c r="B24" s="39" t="s">
        <v>80</v>
      </c>
      <c r="C24" s="1"/>
      <c r="D24" s="25">
        <f t="shared" si="10"/>
        <v>5</v>
      </c>
      <c r="E24" s="27">
        <f>Calculations!E123</f>
        <v>4</v>
      </c>
      <c r="F24" s="28" t="str">
        <f t="shared" si="11"/>
        <v>A</v>
      </c>
      <c r="G24" s="23"/>
      <c r="H24" s="1"/>
      <c r="I24" s="23"/>
      <c r="J24" s="24"/>
      <c r="K24" s="25"/>
      <c r="L24" s="1"/>
      <c r="M24" s="1"/>
      <c r="N24" s="1"/>
      <c r="O24" s="1"/>
      <c r="P24" s="1"/>
      <c r="Q24" s="1"/>
      <c r="R24" s="1"/>
      <c r="S24" s="1"/>
      <c r="T24" s="1"/>
      <c r="U24" s="1"/>
      <c r="V24" s="1"/>
      <c r="W24" s="1"/>
      <c r="X24" s="1"/>
      <c r="Y24" s="1"/>
      <c r="Z24" s="1"/>
    </row>
    <row r="25" spans="1:26" ht="15.75" customHeight="1" x14ac:dyDescent="0.3">
      <c r="A25" s="26" t="s">
        <v>37</v>
      </c>
      <c r="B25" s="1" t="s">
        <v>81</v>
      </c>
      <c r="C25" s="1"/>
      <c r="D25" s="25">
        <f t="shared" si="10"/>
        <v>5</v>
      </c>
      <c r="E25" s="27">
        <f>Calculations!E130</f>
        <v>4</v>
      </c>
      <c r="F25" s="28" t="str">
        <f t="shared" si="11"/>
        <v>A</v>
      </c>
      <c r="G25" s="23"/>
      <c r="H25" s="1"/>
      <c r="I25" s="23"/>
      <c r="J25" s="24"/>
      <c r="K25" s="25"/>
      <c r="L25" s="1"/>
      <c r="M25" s="1"/>
      <c r="N25" s="1"/>
      <c r="O25" s="1"/>
      <c r="P25" s="1"/>
      <c r="Q25" s="1"/>
      <c r="R25" s="1"/>
      <c r="S25" s="1"/>
      <c r="T25" s="1"/>
      <c r="U25" s="1"/>
      <c r="V25" s="1"/>
      <c r="W25" s="1"/>
      <c r="X25" s="1"/>
      <c r="Y25" s="1"/>
      <c r="Z25" s="1"/>
    </row>
    <row r="26" spans="1:26" ht="15.75" customHeight="1" x14ac:dyDescent="0.3">
      <c r="A26" s="26" t="s">
        <v>37</v>
      </c>
      <c r="B26" s="1" t="s">
        <v>82</v>
      </c>
      <c r="C26" s="1"/>
      <c r="D26" s="25">
        <f t="shared" si="10"/>
        <v>5</v>
      </c>
      <c r="E26" s="27">
        <f>Calculations!E137</f>
        <v>4</v>
      </c>
      <c r="F26" s="28" t="str">
        <f t="shared" si="11"/>
        <v>A</v>
      </c>
      <c r="G26" s="23"/>
      <c r="H26" s="1"/>
      <c r="I26" s="23"/>
      <c r="J26" s="24"/>
      <c r="K26" s="25"/>
      <c r="L26" s="1"/>
      <c r="M26" s="1"/>
      <c r="N26" s="1"/>
      <c r="O26" s="1"/>
      <c r="P26" s="1"/>
      <c r="Q26" s="1"/>
      <c r="R26" s="1"/>
      <c r="S26" s="1"/>
      <c r="T26" s="1"/>
      <c r="U26" s="1"/>
      <c r="V26" s="1"/>
      <c r="W26" s="1"/>
      <c r="X26" s="1"/>
      <c r="Y26" s="1"/>
      <c r="Z26" s="1"/>
    </row>
    <row r="27" spans="1:26" ht="15.75" customHeight="1" x14ac:dyDescent="0.3">
      <c r="A27" s="26" t="s">
        <v>37</v>
      </c>
      <c r="B27" s="1" t="s">
        <v>83</v>
      </c>
      <c r="C27" s="1"/>
      <c r="D27" s="25">
        <f t="shared" si="10"/>
        <v>5</v>
      </c>
      <c r="E27" s="27">
        <f>Calculations!E144</f>
        <v>4</v>
      </c>
      <c r="F27" s="28" t="str">
        <f t="shared" si="11"/>
        <v>A</v>
      </c>
      <c r="G27" s="23"/>
      <c r="H27" s="1"/>
      <c r="I27" s="23"/>
      <c r="J27" s="24"/>
      <c r="K27" s="25"/>
      <c r="L27" s="1"/>
      <c r="M27" s="1"/>
      <c r="N27" s="1"/>
      <c r="O27" s="1"/>
      <c r="P27" s="1"/>
      <c r="Q27" s="1"/>
      <c r="R27" s="1"/>
      <c r="S27" s="1"/>
      <c r="T27" s="1"/>
      <c r="U27" s="1"/>
      <c r="V27" s="1"/>
      <c r="W27" s="1"/>
      <c r="X27" s="1"/>
      <c r="Y27" s="1"/>
      <c r="Z27" s="1"/>
    </row>
    <row r="28" spans="1:26" ht="15.75" customHeight="1" x14ac:dyDescent="0.3">
      <c r="A28" s="26" t="s">
        <v>37</v>
      </c>
      <c r="B28" s="1" t="s">
        <v>84</v>
      </c>
      <c r="C28" s="1"/>
      <c r="D28" s="25">
        <f t="shared" si="10"/>
        <v>5</v>
      </c>
      <c r="E28" s="27">
        <f>Calculations!E151</f>
        <v>4</v>
      </c>
      <c r="F28" s="28" t="str">
        <f t="shared" si="11"/>
        <v>A</v>
      </c>
      <c r="G28" s="23"/>
      <c r="H28" s="1"/>
      <c r="I28" s="23"/>
      <c r="J28" s="24"/>
      <c r="K28" s="25"/>
      <c r="L28" s="1"/>
      <c r="M28" s="1"/>
      <c r="N28" s="1"/>
      <c r="O28" s="1"/>
      <c r="P28" s="1"/>
      <c r="Q28" s="1"/>
      <c r="R28" s="1"/>
      <c r="S28" s="1"/>
      <c r="T28" s="1"/>
      <c r="U28" s="1"/>
      <c r="V28" s="1"/>
      <c r="W28" s="1"/>
      <c r="X28" s="1"/>
      <c r="Y28" s="1"/>
      <c r="Z28" s="1"/>
    </row>
    <row r="29" spans="1:26" ht="15.75" customHeight="1" x14ac:dyDescent="0.3">
      <c r="A29" s="26" t="s">
        <v>37</v>
      </c>
      <c r="B29" s="1" t="s">
        <v>85</v>
      </c>
      <c r="C29" s="1"/>
      <c r="D29" s="25">
        <f t="shared" si="10"/>
        <v>5</v>
      </c>
      <c r="E29" s="27">
        <f>Calculations!E158</f>
        <v>4</v>
      </c>
      <c r="F29" s="28" t="str">
        <f t="shared" si="11"/>
        <v>A</v>
      </c>
      <c r="G29" s="23"/>
      <c r="H29" s="1"/>
      <c r="I29" s="23"/>
      <c r="J29" s="24"/>
      <c r="K29" s="25"/>
      <c r="L29" s="1"/>
      <c r="M29" s="1"/>
      <c r="N29" s="1"/>
      <c r="O29" s="1"/>
      <c r="P29" s="1"/>
      <c r="Q29" s="1"/>
      <c r="R29" s="1"/>
      <c r="S29" s="1"/>
      <c r="T29" s="1"/>
      <c r="U29" s="1"/>
      <c r="V29" s="1"/>
      <c r="W29" s="1"/>
      <c r="X29" s="1"/>
      <c r="Y29" s="1"/>
      <c r="Z29" s="1"/>
    </row>
    <row r="30" spans="1:26" ht="15.75" customHeight="1" x14ac:dyDescent="0.3">
      <c r="A30" s="26" t="s">
        <v>37</v>
      </c>
      <c r="B30" s="1" t="s">
        <v>86</v>
      </c>
      <c r="C30" s="1"/>
      <c r="D30" s="25">
        <f t="shared" si="10"/>
        <v>5</v>
      </c>
      <c r="E30" s="27">
        <f>Calculations!E165</f>
        <v>4</v>
      </c>
      <c r="F30" s="28" t="str">
        <f t="shared" si="11"/>
        <v>A</v>
      </c>
      <c r="G30" s="23"/>
      <c r="H30" s="1"/>
      <c r="I30" s="23"/>
      <c r="J30" s="24"/>
      <c r="K30" s="25"/>
      <c r="L30" s="1"/>
      <c r="M30" s="1"/>
      <c r="N30" s="1"/>
      <c r="O30" s="1"/>
      <c r="P30" s="1"/>
      <c r="Q30" s="1"/>
      <c r="R30" s="1"/>
      <c r="S30" s="1"/>
      <c r="T30" s="1"/>
      <c r="U30" s="1"/>
      <c r="V30" s="1"/>
      <c r="W30" s="1"/>
      <c r="X30" s="1"/>
      <c r="Y30" s="1"/>
      <c r="Z30" s="1"/>
    </row>
    <row r="31" spans="1:26" ht="15.75" customHeight="1" x14ac:dyDescent="0.3">
      <c r="A31" s="26" t="s">
        <v>37</v>
      </c>
      <c r="B31" s="1" t="s">
        <v>87</v>
      </c>
      <c r="C31" s="1"/>
      <c r="D31" s="25">
        <f t="shared" si="10"/>
        <v>5</v>
      </c>
      <c r="E31" s="27">
        <f>Calculations!E172</f>
        <v>4</v>
      </c>
      <c r="F31" s="28" t="str">
        <f t="shared" si="11"/>
        <v>A</v>
      </c>
      <c r="G31" s="23"/>
      <c r="H31" s="1"/>
      <c r="I31" s="23"/>
      <c r="J31" s="24"/>
      <c r="K31" s="25"/>
      <c r="L31" s="1"/>
      <c r="M31" s="1"/>
      <c r="N31" s="1"/>
      <c r="O31" s="1"/>
      <c r="P31" s="1"/>
      <c r="Q31" s="1"/>
      <c r="R31" s="1"/>
      <c r="S31" s="1"/>
      <c r="T31" s="1"/>
      <c r="U31" s="1"/>
      <c r="V31" s="1"/>
      <c r="W31" s="1"/>
      <c r="X31" s="1"/>
      <c r="Y31" s="1"/>
      <c r="Z31" s="1"/>
    </row>
    <row r="32" spans="1:26" ht="15.75" customHeight="1" x14ac:dyDescent="0.3">
      <c r="A32" s="26" t="s">
        <v>37</v>
      </c>
      <c r="B32" s="1" t="s">
        <v>88</v>
      </c>
      <c r="C32" s="1"/>
      <c r="D32" s="25">
        <f t="shared" si="10"/>
        <v>5</v>
      </c>
      <c r="E32" s="27">
        <f>Calculations!E179</f>
        <v>4</v>
      </c>
      <c r="F32" s="28" t="str">
        <f t="shared" si="11"/>
        <v>A</v>
      </c>
      <c r="G32" s="23"/>
      <c r="H32" s="1"/>
      <c r="I32" s="23"/>
      <c r="J32" s="24"/>
      <c r="K32" s="25"/>
      <c r="L32" s="1"/>
      <c r="M32" s="1"/>
      <c r="N32" s="1"/>
      <c r="O32" s="1"/>
      <c r="P32" s="1"/>
      <c r="Q32" s="1"/>
      <c r="R32" s="1"/>
      <c r="S32" s="1"/>
      <c r="T32" s="1"/>
      <c r="U32" s="1"/>
      <c r="V32" s="1"/>
      <c r="W32" s="1"/>
      <c r="X32" s="1"/>
      <c r="Y32" s="1"/>
      <c r="Z32" s="1"/>
    </row>
    <row r="33" spans="1:26" ht="15.75" customHeight="1" x14ac:dyDescent="0.3">
      <c r="A33" s="26" t="s">
        <v>37</v>
      </c>
      <c r="B33" s="1" t="s">
        <v>89</v>
      </c>
      <c r="C33" s="1"/>
      <c r="D33" s="25">
        <f t="shared" si="10"/>
        <v>5</v>
      </c>
      <c r="E33" s="27">
        <f>Calculations!E186</f>
        <v>4</v>
      </c>
      <c r="F33" s="28" t="str">
        <f t="shared" si="11"/>
        <v>A</v>
      </c>
      <c r="G33" s="23"/>
      <c r="H33" s="1"/>
      <c r="I33" s="23"/>
      <c r="J33" s="24"/>
      <c r="K33" s="25"/>
      <c r="L33" s="1"/>
      <c r="M33" s="1"/>
      <c r="N33" s="1"/>
      <c r="O33" s="1"/>
      <c r="P33" s="1"/>
      <c r="Q33" s="1"/>
      <c r="R33" s="1"/>
      <c r="S33" s="1"/>
      <c r="T33" s="1"/>
      <c r="U33" s="1"/>
      <c r="V33" s="1"/>
      <c r="W33" s="1"/>
      <c r="X33" s="1"/>
      <c r="Y33" s="1"/>
      <c r="Z33" s="1"/>
    </row>
    <row r="34" spans="1:26" ht="15.75" customHeight="1" x14ac:dyDescent="0.3">
      <c r="A34" s="26" t="s">
        <v>37</v>
      </c>
      <c r="B34" s="1" t="s">
        <v>90</v>
      </c>
      <c r="C34" s="1"/>
      <c r="D34" s="25">
        <f t="shared" si="10"/>
        <v>5</v>
      </c>
      <c r="E34" s="27">
        <f>Calculations!E193</f>
        <v>4</v>
      </c>
      <c r="F34" s="28" t="str">
        <f t="shared" si="11"/>
        <v>A</v>
      </c>
      <c r="G34" s="23"/>
      <c r="H34" s="1"/>
      <c r="I34" s="23"/>
      <c r="J34" s="24"/>
      <c r="K34" s="25"/>
      <c r="L34" s="1"/>
      <c r="M34" s="1"/>
      <c r="N34" s="1"/>
      <c r="O34" s="1"/>
      <c r="P34" s="1"/>
      <c r="Q34" s="1"/>
      <c r="R34" s="1"/>
      <c r="S34" s="1"/>
      <c r="T34" s="1"/>
      <c r="U34" s="1"/>
      <c r="V34" s="1"/>
      <c r="W34" s="1"/>
      <c r="X34" s="1"/>
      <c r="Y34" s="1"/>
      <c r="Z34" s="1"/>
    </row>
    <row r="35" spans="1:26" ht="15.75" customHeight="1" x14ac:dyDescent="0.3">
      <c r="A35" s="29" t="s">
        <v>37</v>
      </c>
      <c r="B35" s="30" t="s">
        <v>92</v>
      </c>
      <c r="C35" s="30"/>
      <c r="D35" s="31">
        <f t="shared" si="10"/>
        <v>5</v>
      </c>
      <c r="E35" s="32">
        <f>Calculations!E200</f>
        <v>4</v>
      </c>
      <c r="F35" s="28" t="str">
        <f t="shared" si="11"/>
        <v>A</v>
      </c>
      <c r="G35" s="23"/>
      <c r="H35" s="1"/>
      <c r="I35" s="23"/>
      <c r="J35" s="24"/>
      <c r="K35" s="25"/>
      <c r="L35" s="1"/>
      <c r="M35" s="1"/>
      <c r="N35" s="1"/>
      <c r="O35" s="1"/>
      <c r="P35" s="1"/>
      <c r="Q35" s="1"/>
      <c r="R35" s="1"/>
      <c r="S35" s="1"/>
      <c r="T35" s="1"/>
      <c r="U35" s="1"/>
      <c r="V35" s="1"/>
      <c r="W35" s="1"/>
      <c r="X35" s="1"/>
      <c r="Y35" s="1"/>
      <c r="Z35" s="1"/>
    </row>
    <row r="36" spans="1:26" ht="15.75" customHeight="1" x14ac:dyDescent="0.45">
      <c r="A36" s="33" t="s">
        <v>93</v>
      </c>
      <c r="B36" s="34"/>
      <c r="C36" s="40"/>
      <c r="D36" s="35">
        <f t="shared" ref="D36:E36" si="12">SUM(D37:D47)</f>
        <v>55</v>
      </c>
      <c r="E36" s="36">
        <f t="shared" si="12"/>
        <v>44</v>
      </c>
      <c r="F36" s="12">
        <f>(E36/D36)*100</f>
        <v>80</v>
      </c>
      <c r="G36" s="14" t="str">
        <f>IF(F36&lt;16,"F",IF(F36&lt;34,"D",IF(F36&lt;51,"C",IF(F36&lt;68,"B",IF(F36&lt;86,"A",IF(F36&lt;101,"A+"," "))))))</f>
        <v>A</v>
      </c>
      <c r="H36" s="1"/>
      <c r="I36" s="15">
        <v>1.8182</v>
      </c>
      <c r="J36" s="16">
        <f>I36*D36</f>
        <v>100.001</v>
      </c>
      <c r="K36" s="16">
        <f>I36*E36</f>
        <v>80.000799999999998</v>
      </c>
      <c r="L36" s="1"/>
      <c r="M36" s="1"/>
      <c r="N36" s="1"/>
      <c r="O36" s="1"/>
      <c r="P36" s="1"/>
      <c r="Q36" s="1"/>
      <c r="R36" s="1"/>
      <c r="S36" s="1"/>
      <c r="T36" s="1"/>
      <c r="U36" s="1"/>
      <c r="V36" s="1"/>
      <c r="W36" s="1"/>
      <c r="X36" s="1"/>
      <c r="Y36" s="1"/>
      <c r="Z36" s="1"/>
    </row>
    <row r="37" spans="1:26" ht="15.75" customHeight="1" x14ac:dyDescent="0.3">
      <c r="A37" s="17" t="s">
        <v>37</v>
      </c>
      <c r="B37" s="18" t="s">
        <v>68</v>
      </c>
      <c r="C37" s="18"/>
      <c r="D37" s="19">
        <f t="shared" ref="D37:D47" si="13">IF(E37=" ",0,5)</f>
        <v>5</v>
      </c>
      <c r="E37" s="20">
        <f>Calculations!E207</f>
        <v>4</v>
      </c>
      <c r="F37" s="28" t="str">
        <f t="shared" ref="F37:F47" si="14">IF(E37=5,"A+",IF(E37=4,"A",IF(E37=3,"B",IF(E37=2,"C",IF(E37=1,"D",IF(E37=0,"F",IF(E37=" ","NA")))))))</f>
        <v>A</v>
      </c>
      <c r="G37" s="23"/>
      <c r="H37" s="1"/>
      <c r="I37" s="23"/>
      <c r="J37" s="24"/>
      <c r="K37" s="25"/>
      <c r="L37" s="1"/>
      <c r="M37" s="1"/>
      <c r="N37" s="1"/>
      <c r="O37" s="1"/>
      <c r="P37" s="1"/>
      <c r="Q37" s="1"/>
      <c r="R37" s="1"/>
      <c r="S37" s="1"/>
      <c r="T37" s="1"/>
      <c r="U37" s="1"/>
      <c r="V37" s="1"/>
      <c r="W37" s="1"/>
      <c r="X37" s="1"/>
      <c r="Y37" s="1"/>
      <c r="Z37" s="1"/>
    </row>
    <row r="38" spans="1:26" ht="15.75" customHeight="1" x14ac:dyDescent="0.3">
      <c r="A38" s="26" t="s">
        <v>37</v>
      </c>
      <c r="B38" s="1" t="s">
        <v>96</v>
      </c>
      <c r="C38" s="1"/>
      <c r="D38" s="25">
        <f t="shared" si="13"/>
        <v>5</v>
      </c>
      <c r="E38" s="27">
        <f>Calculations!E214</f>
        <v>4</v>
      </c>
      <c r="F38" s="28" t="str">
        <f t="shared" si="14"/>
        <v>A</v>
      </c>
      <c r="G38" s="23"/>
      <c r="H38" s="1"/>
      <c r="I38" s="23"/>
      <c r="J38" s="24"/>
      <c r="K38" s="25"/>
      <c r="L38" s="1"/>
      <c r="M38" s="1"/>
      <c r="N38" s="1"/>
      <c r="O38" s="1"/>
      <c r="P38" s="1"/>
      <c r="Q38" s="1"/>
      <c r="R38" s="1"/>
      <c r="S38" s="1"/>
      <c r="T38" s="1"/>
      <c r="U38" s="1"/>
      <c r="V38" s="1"/>
      <c r="W38" s="1"/>
      <c r="X38" s="1"/>
      <c r="Y38" s="1"/>
      <c r="Z38" s="1"/>
    </row>
    <row r="39" spans="1:26" ht="15.75" customHeight="1" x14ac:dyDescent="0.3">
      <c r="A39" s="26" t="s">
        <v>37</v>
      </c>
      <c r="B39" s="1" t="s">
        <v>77</v>
      </c>
      <c r="C39" s="1"/>
      <c r="D39" s="25">
        <f t="shared" si="13"/>
        <v>5</v>
      </c>
      <c r="E39" s="27">
        <f>Calculations!E221</f>
        <v>4</v>
      </c>
      <c r="F39" s="28" t="str">
        <f t="shared" si="14"/>
        <v>A</v>
      </c>
      <c r="G39" s="23"/>
      <c r="H39" s="1"/>
      <c r="I39" s="23"/>
      <c r="J39" s="24"/>
      <c r="K39" s="25"/>
      <c r="L39" s="1"/>
      <c r="M39" s="1"/>
      <c r="N39" s="1"/>
      <c r="O39" s="1"/>
      <c r="P39" s="1"/>
      <c r="Q39" s="1"/>
      <c r="R39" s="1"/>
      <c r="S39" s="1"/>
      <c r="T39" s="1"/>
      <c r="U39" s="1"/>
      <c r="V39" s="1"/>
      <c r="W39" s="1"/>
      <c r="X39" s="1"/>
      <c r="Y39" s="1"/>
      <c r="Z39" s="1"/>
    </row>
    <row r="40" spans="1:26" ht="15.75" customHeight="1" x14ac:dyDescent="0.3">
      <c r="A40" s="26" t="s">
        <v>37</v>
      </c>
      <c r="B40" s="1" t="s">
        <v>98</v>
      </c>
      <c r="C40" s="1"/>
      <c r="D40" s="25">
        <f t="shared" si="13"/>
        <v>5</v>
      </c>
      <c r="E40" s="27">
        <f>Calculations!E228</f>
        <v>4</v>
      </c>
      <c r="F40" s="28" t="str">
        <f t="shared" si="14"/>
        <v>A</v>
      </c>
      <c r="G40" s="23"/>
      <c r="H40" s="1"/>
      <c r="I40" s="23"/>
      <c r="J40" s="24"/>
      <c r="K40" s="25"/>
      <c r="L40" s="1"/>
      <c r="M40" s="1"/>
      <c r="N40" s="1"/>
      <c r="O40" s="1"/>
      <c r="P40" s="1"/>
      <c r="Q40" s="1"/>
      <c r="R40" s="1"/>
      <c r="S40" s="1"/>
      <c r="T40" s="1"/>
      <c r="U40" s="1"/>
      <c r="V40" s="1"/>
      <c r="W40" s="1"/>
      <c r="X40" s="1"/>
      <c r="Y40" s="1"/>
      <c r="Z40" s="1"/>
    </row>
    <row r="41" spans="1:26" ht="15.75" customHeight="1" x14ac:dyDescent="0.3">
      <c r="A41" s="26" t="s">
        <v>37</v>
      </c>
      <c r="B41" s="1" t="s">
        <v>84</v>
      </c>
      <c r="C41" s="1"/>
      <c r="D41" s="25">
        <f t="shared" si="13"/>
        <v>5</v>
      </c>
      <c r="E41" s="27">
        <f>Calculations!E235</f>
        <v>4</v>
      </c>
      <c r="F41" s="28" t="str">
        <f t="shared" si="14"/>
        <v>A</v>
      </c>
      <c r="G41" s="23"/>
      <c r="H41" s="1"/>
      <c r="I41" s="23"/>
      <c r="J41" s="24"/>
      <c r="K41" s="25"/>
      <c r="L41" s="1"/>
      <c r="M41" s="1"/>
      <c r="N41" s="1"/>
      <c r="O41" s="1"/>
      <c r="P41" s="1"/>
      <c r="Q41" s="1"/>
      <c r="R41" s="1"/>
      <c r="S41" s="1"/>
      <c r="T41" s="1"/>
      <c r="U41" s="1"/>
      <c r="V41" s="1"/>
      <c r="W41" s="1"/>
      <c r="X41" s="1"/>
      <c r="Y41" s="1"/>
      <c r="Z41" s="1"/>
    </row>
    <row r="42" spans="1:26" ht="15.75" customHeight="1" x14ac:dyDescent="0.3">
      <c r="A42" s="26" t="s">
        <v>37</v>
      </c>
      <c r="B42" s="1" t="s">
        <v>81</v>
      </c>
      <c r="C42" s="1"/>
      <c r="D42" s="25">
        <f t="shared" si="13"/>
        <v>5</v>
      </c>
      <c r="E42" s="27">
        <f>Calculations!E242</f>
        <v>4</v>
      </c>
      <c r="F42" s="28" t="str">
        <f t="shared" si="14"/>
        <v>A</v>
      </c>
      <c r="G42" s="23"/>
      <c r="H42" s="1"/>
      <c r="I42" s="23"/>
      <c r="J42" s="24"/>
      <c r="K42" s="25"/>
      <c r="L42" s="1"/>
      <c r="M42" s="1"/>
      <c r="N42" s="1"/>
      <c r="O42" s="1"/>
      <c r="P42" s="1"/>
      <c r="Q42" s="1"/>
      <c r="R42" s="1"/>
      <c r="S42" s="1"/>
      <c r="T42" s="1"/>
      <c r="U42" s="1"/>
      <c r="V42" s="1"/>
      <c r="W42" s="1"/>
      <c r="X42" s="1"/>
      <c r="Y42" s="1"/>
      <c r="Z42" s="1"/>
    </row>
    <row r="43" spans="1:26" ht="15.75" customHeight="1" x14ac:dyDescent="0.3">
      <c r="A43" s="26" t="s">
        <v>37</v>
      </c>
      <c r="B43" s="1" t="s">
        <v>86</v>
      </c>
      <c r="C43" s="1"/>
      <c r="D43" s="25">
        <f t="shared" si="13"/>
        <v>5</v>
      </c>
      <c r="E43" s="27">
        <f>Calculations!E249</f>
        <v>4</v>
      </c>
      <c r="F43" s="28" t="str">
        <f t="shared" si="14"/>
        <v>A</v>
      </c>
      <c r="G43" s="23"/>
      <c r="H43" s="1"/>
      <c r="I43" s="23"/>
      <c r="J43" s="24"/>
      <c r="K43" s="25"/>
      <c r="L43" s="1"/>
      <c r="M43" s="1"/>
      <c r="N43" s="1"/>
      <c r="O43" s="1"/>
      <c r="P43" s="1"/>
      <c r="Q43" s="1"/>
      <c r="R43" s="1"/>
      <c r="S43" s="1"/>
      <c r="T43" s="1"/>
      <c r="U43" s="1"/>
      <c r="V43" s="1"/>
      <c r="W43" s="1"/>
      <c r="X43" s="1"/>
      <c r="Y43" s="1"/>
      <c r="Z43" s="1"/>
    </row>
    <row r="44" spans="1:26" ht="15.75" customHeight="1" x14ac:dyDescent="0.3">
      <c r="A44" s="26" t="s">
        <v>37</v>
      </c>
      <c r="B44" s="1" t="s">
        <v>87</v>
      </c>
      <c r="C44" s="1"/>
      <c r="D44" s="25">
        <f t="shared" si="13"/>
        <v>5</v>
      </c>
      <c r="E44" s="27">
        <f>Calculations!E256</f>
        <v>4</v>
      </c>
      <c r="F44" s="28" t="str">
        <f t="shared" si="14"/>
        <v>A</v>
      </c>
      <c r="G44" s="23"/>
      <c r="H44" s="1"/>
      <c r="I44" s="23"/>
      <c r="J44" s="24"/>
      <c r="K44" s="25"/>
      <c r="L44" s="1"/>
      <c r="M44" s="1"/>
      <c r="N44" s="1"/>
      <c r="O44" s="1"/>
      <c r="P44" s="1"/>
      <c r="Q44" s="1"/>
      <c r="R44" s="1"/>
      <c r="S44" s="1"/>
      <c r="T44" s="1"/>
      <c r="U44" s="1"/>
      <c r="V44" s="1"/>
      <c r="W44" s="1"/>
      <c r="X44" s="1"/>
      <c r="Y44" s="1"/>
      <c r="Z44" s="1"/>
    </row>
    <row r="45" spans="1:26" ht="15.75" customHeight="1" x14ac:dyDescent="0.3">
      <c r="A45" s="26" t="s">
        <v>37</v>
      </c>
      <c r="B45" s="1" t="s">
        <v>88</v>
      </c>
      <c r="C45" s="1"/>
      <c r="D45" s="25">
        <f t="shared" si="13"/>
        <v>5</v>
      </c>
      <c r="E45" s="27">
        <f>Calculations!E263</f>
        <v>4</v>
      </c>
      <c r="F45" s="28" t="str">
        <f t="shared" si="14"/>
        <v>A</v>
      </c>
      <c r="G45" s="23"/>
      <c r="H45" s="1"/>
      <c r="I45" s="23"/>
      <c r="J45" s="24"/>
      <c r="K45" s="25"/>
      <c r="L45" s="1"/>
      <c r="M45" s="1"/>
      <c r="N45" s="1"/>
      <c r="O45" s="1"/>
      <c r="P45" s="1"/>
      <c r="Q45" s="1"/>
      <c r="R45" s="1"/>
      <c r="S45" s="1"/>
      <c r="T45" s="1"/>
      <c r="U45" s="1"/>
      <c r="V45" s="1"/>
      <c r="W45" s="1"/>
      <c r="X45" s="1"/>
      <c r="Y45" s="1"/>
      <c r="Z45" s="1"/>
    </row>
    <row r="46" spans="1:26" ht="15.75" customHeight="1" x14ac:dyDescent="0.3">
      <c r="A46" s="26" t="s">
        <v>37</v>
      </c>
      <c r="B46" s="1" t="s">
        <v>90</v>
      </c>
      <c r="C46" s="1"/>
      <c r="D46" s="25">
        <f t="shared" si="13"/>
        <v>5</v>
      </c>
      <c r="E46" s="27">
        <f>Calculations!E270</f>
        <v>4</v>
      </c>
      <c r="F46" s="28" t="str">
        <f t="shared" si="14"/>
        <v>A</v>
      </c>
      <c r="G46" s="23"/>
      <c r="H46" s="1"/>
      <c r="I46" s="23"/>
      <c r="J46" s="24"/>
      <c r="K46" s="25"/>
      <c r="L46" s="1"/>
      <c r="M46" s="1"/>
      <c r="N46" s="1"/>
      <c r="O46" s="1"/>
      <c r="P46" s="1"/>
      <c r="Q46" s="1"/>
      <c r="R46" s="1"/>
      <c r="S46" s="1"/>
      <c r="T46" s="1"/>
      <c r="U46" s="1"/>
      <c r="V46" s="1"/>
      <c r="W46" s="1"/>
      <c r="X46" s="1"/>
      <c r="Y46" s="1"/>
      <c r="Z46" s="1"/>
    </row>
    <row r="47" spans="1:26" ht="15.75" customHeight="1" x14ac:dyDescent="0.3">
      <c r="A47" s="29" t="s">
        <v>37</v>
      </c>
      <c r="B47" s="30" t="s">
        <v>92</v>
      </c>
      <c r="C47" s="30"/>
      <c r="D47" s="31">
        <f t="shared" si="13"/>
        <v>5</v>
      </c>
      <c r="E47" s="32">
        <f>Calculations!E277</f>
        <v>4</v>
      </c>
      <c r="F47" s="28" t="str">
        <f t="shared" si="14"/>
        <v>A</v>
      </c>
      <c r="G47" s="23"/>
      <c r="H47" s="1"/>
      <c r="I47" s="41"/>
      <c r="J47" s="24"/>
      <c r="K47" s="25"/>
      <c r="L47" s="1"/>
      <c r="M47" s="1"/>
      <c r="N47" s="1"/>
      <c r="O47" s="1"/>
      <c r="P47" s="1"/>
      <c r="Q47" s="1"/>
      <c r="R47" s="1"/>
      <c r="S47" s="1"/>
      <c r="T47" s="1"/>
      <c r="U47" s="1"/>
      <c r="V47" s="1"/>
      <c r="W47" s="1"/>
      <c r="X47" s="1"/>
      <c r="Y47" s="1"/>
      <c r="Z47" s="1"/>
    </row>
    <row r="48" spans="1:26" ht="15.75" customHeight="1" x14ac:dyDescent="0.45">
      <c r="A48" s="147" t="s">
        <v>879</v>
      </c>
      <c r="B48" s="34"/>
      <c r="C48" s="40"/>
      <c r="D48" s="35">
        <f t="shared" ref="D48:E48" si="15">SUM(D49:D51)</f>
        <v>15</v>
      </c>
      <c r="E48" s="36">
        <f t="shared" si="15"/>
        <v>12</v>
      </c>
      <c r="F48" s="12">
        <f>(E48/D48)*100</f>
        <v>80</v>
      </c>
      <c r="G48" s="14" t="str">
        <f>IF(F48&lt;16,"F",IF(F48&lt;34,"D",IF(F48&lt;51,"C",IF(F48&lt;68,"B",IF(F48&lt;86,"A",IF(F48&lt;101,"A+"," "))))))</f>
        <v>A</v>
      </c>
      <c r="H48" s="1"/>
      <c r="I48" s="15">
        <v>5</v>
      </c>
      <c r="J48" s="16">
        <f>I48*D48</f>
        <v>75</v>
      </c>
      <c r="K48" s="16">
        <f>I48*E48</f>
        <v>60</v>
      </c>
      <c r="L48" s="1"/>
      <c r="M48" s="1"/>
      <c r="N48" s="1"/>
      <c r="O48" s="1"/>
      <c r="P48" s="1"/>
      <c r="Q48" s="1"/>
      <c r="R48" s="1"/>
      <c r="S48" s="1"/>
      <c r="T48" s="1"/>
      <c r="U48" s="1"/>
      <c r="V48" s="1"/>
      <c r="W48" s="1"/>
      <c r="X48" s="1"/>
      <c r="Y48" s="1"/>
      <c r="Z48" s="1"/>
    </row>
    <row r="49" spans="1:26" ht="15.75" customHeight="1" x14ac:dyDescent="0.3">
      <c r="A49" s="17" t="s">
        <v>37</v>
      </c>
      <c r="B49" s="18" t="s">
        <v>103</v>
      </c>
      <c r="C49" s="18"/>
      <c r="D49" s="19">
        <f t="shared" ref="D49:D51" si="16">IF(E49=" ",0,5)</f>
        <v>5</v>
      </c>
      <c r="E49" s="20">
        <f>Calculations!E284</f>
        <v>4</v>
      </c>
      <c r="F49" s="28" t="str">
        <f t="shared" ref="F49:F51" si="17">IF(E49=5,"A+",IF(E49=4,"A",IF(E49=3,"B",IF(E49=2,"C",IF(E49=1,"D",IF(E49=0,"F",IF(E49=" ","NA")))))))</f>
        <v>A</v>
      </c>
      <c r="G49" s="23"/>
      <c r="H49" s="1"/>
      <c r="I49" s="22"/>
      <c r="J49" s="24"/>
      <c r="K49" s="25"/>
      <c r="L49" s="1"/>
      <c r="M49" s="1"/>
      <c r="N49" s="1"/>
      <c r="O49" s="1"/>
      <c r="P49" s="1"/>
      <c r="Q49" s="1"/>
      <c r="R49" s="1"/>
      <c r="S49" s="1"/>
      <c r="T49" s="1"/>
      <c r="U49" s="1"/>
      <c r="V49" s="1"/>
      <c r="W49" s="1"/>
      <c r="X49" s="1"/>
      <c r="Y49" s="1"/>
      <c r="Z49" s="1"/>
    </row>
    <row r="50" spans="1:26" ht="15.75" customHeight="1" x14ac:dyDescent="0.3">
      <c r="A50" s="26" t="s">
        <v>37</v>
      </c>
      <c r="B50" s="1" t="s">
        <v>105</v>
      </c>
      <c r="C50" s="1"/>
      <c r="D50" s="25">
        <f t="shared" si="16"/>
        <v>5</v>
      </c>
      <c r="E50" s="27">
        <f>Calculations!E291</f>
        <v>4</v>
      </c>
      <c r="F50" s="28" t="str">
        <f t="shared" si="17"/>
        <v>A</v>
      </c>
      <c r="G50" s="23"/>
      <c r="H50" s="1"/>
      <c r="I50" s="23"/>
      <c r="J50" s="24"/>
      <c r="K50" s="25"/>
      <c r="L50" s="1"/>
      <c r="M50" s="1"/>
      <c r="N50" s="1"/>
      <c r="O50" s="1"/>
      <c r="P50" s="1"/>
      <c r="Q50" s="1"/>
      <c r="R50" s="1"/>
      <c r="S50" s="1"/>
      <c r="T50" s="1"/>
      <c r="U50" s="1"/>
      <c r="V50" s="1"/>
      <c r="W50" s="1"/>
      <c r="X50" s="1"/>
      <c r="Y50" s="1"/>
      <c r="Z50" s="1"/>
    </row>
    <row r="51" spans="1:26" ht="15.75" customHeight="1" x14ac:dyDescent="0.3">
      <c r="A51" s="29" t="s">
        <v>37</v>
      </c>
      <c r="B51" s="30" t="s">
        <v>107</v>
      </c>
      <c r="C51" s="30"/>
      <c r="D51" s="31">
        <f t="shared" si="16"/>
        <v>5</v>
      </c>
      <c r="E51" s="32">
        <f>Calculations!E298</f>
        <v>4</v>
      </c>
      <c r="F51" s="28" t="str">
        <f t="shared" si="17"/>
        <v>A</v>
      </c>
      <c r="G51" s="23"/>
      <c r="H51" s="1"/>
      <c r="I51" s="23"/>
      <c r="J51" s="24"/>
      <c r="K51" s="25"/>
      <c r="L51" s="1"/>
      <c r="M51" s="1"/>
      <c r="N51" s="1"/>
      <c r="O51" s="1"/>
      <c r="P51" s="1"/>
      <c r="Q51" s="1"/>
      <c r="R51" s="1"/>
      <c r="S51" s="1"/>
      <c r="T51" s="1"/>
      <c r="U51" s="1"/>
      <c r="V51" s="1"/>
      <c r="W51" s="1"/>
      <c r="X51" s="1"/>
      <c r="Y51" s="1"/>
      <c r="Z51" s="1"/>
    </row>
    <row r="52" spans="1:26" ht="15.75" customHeight="1" x14ac:dyDescent="0.45">
      <c r="A52" s="33" t="s">
        <v>110</v>
      </c>
      <c r="B52" s="34"/>
      <c r="C52" s="34"/>
      <c r="D52" s="35">
        <f t="shared" ref="D52:E52" si="18">SUM(D53:D55)</f>
        <v>15</v>
      </c>
      <c r="E52" s="36">
        <f t="shared" si="18"/>
        <v>12</v>
      </c>
      <c r="F52" s="12">
        <f>(E52/D52)*100</f>
        <v>80</v>
      </c>
      <c r="G52" s="14" t="str">
        <f>IF(F52&lt;16,"F",IF(F52&lt;34,"D",IF(F52&lt;51,"C",IF(F52&lt;68,"B",IF(F52&lt;86,"A",IF(F52&lt;101,"A+"," "))))))</f>
        <v>A</v>
      </c>
      <c r="H52" s="1"/>
      <c r="I52" s="15">
        <v>5</v>
      </c>
      <c r="J52" s="16">
        <f>I52*D52</f>
        <v>75</v>
      </c>
      <c r="K52" s="16">
        <f>I52*E52</f>
        <v>60</v>
      </c>
      <c r="L52" s="1"/>
      <c r="M52" s="1"/>
      <c r="N52" s="1"/>
      <c r="O52" s="1"/>
      <c r="P52" s="1"/>
      <c r="Q52" s="1"/>
      <c r="R52" s="1"/>
      <c r="S52" s="1"/>
      <c r="T52" s="1"/>
      <c r="U52" s="1"/>
      <c r="V52" s="1"/>
      <c r="W52" s="1"/>
      <c r="X52" s="1"/>
      <c r="Y52" s="1"/>
      <c r="Z52" s="1"/>
    </row>
    <row r="53" spans="1:26" ht="15.75" customHeight="1" x14ac:dyDescent="0.3">
      <c r="A53" s="17" t="s">
        <v>37</v>
      </c>
      <c r="B53" s="18" t="s">
        <v>114</v>
      </c>
      <c r="C53" s="18"/>
      <c r="D53" s="19">
        <f t="shared" ref="D53:D55" si="19">IF(E53=" ",0,5)</f>
        <v>5</v>
      </c>
      <c r="E53" s="20">
        <f>Calculations!E305</f>
        <v>4</v>
      </c>
      <c r="F53" s="28" t="str">
        <f t="shared" ref="F53:F55" si="20">IF(E53=5,"A+",IF(E53=4,"A",IF(E53=3,"B",IF(E53=2,"C",IF(E53=1,"D",IF(E53=0,"F",IF(E53=" ","NA")))))))</f>
        <v>A</v>
      </c>
      <c r="G53" s="23"/>
      <c r="H53" s="1"/>
      <c r="I53" s="23"/>
      <c r="J53" s="24"/>
      <c r="K53" s="25"/>
      <c r="L53" s="1"/>
      <c r="M53" s="1"/>
      <c r="N53" s="1"/>
      <c r="O53" s="1"/>
      <c r="P53" s="1"/>
      <c r="Q53" s="1"/>
      <c r="R53" s="1"/>
      <c r="S53" s="1"/>
      <c r="T53" s="1"/>
      <c r="U53" s="1"/>
      <c r="V53" s="1"/>
      <c r="W53" s="1"/>
      <c r="X53" s="1"/>
      <c r="Y53" s="1"/>
      <c r="Z53" s="1"/>
    </row>
    <row r="54" spans="1:26" ht="15.75" customHeight="1" x14ac:dyDescent="0.3">
      <c r="A54" s="26" t="s">
        <v>37</v>
      </c>
      <c r="B54" s="1" t="s">
        <v>120</v>
      </c>
      <c r="C54" s="1"/>
      <c r="D54" s="25">
        <f t="shared" si="19"/>
        <v>5</v>
      </c>
      <c r="E54" s="27">
        <f>Calculations!E312</f>
        <v>4</v>
      </c>
      <c r="F54" s="28" t="str">
        <f t="shared" si="20"/>
        <v>A</v>
      </c>
      <c r="G54" s="23"/>
      <c r="H54" s="1"/>
      <c r="I54" s="23"/>
      <c r="J54" s="24"/>
      <c r="K54" s="25"/>
      <c r="L54" s="1"/>
      <c r="M54" s="1"/>
      <c r="N54" s="1"/>
      <c r="O54" s="1"/>
      <c r="P54" s="1"/>
      <c r="Q54" s="1"/>
      <c r="R54" s="1"/>
      <c r="S54" s="1"/>
      <c r="T54" s="1"/>
      <c r="U54" s="1"/>
      <c r="V54" s="1"/>
      <c r="W54" s="1"/>
      <c r="X54" s="1"/>
      <c r="Y54" s="1"/>
      <c r="Z54" s="1"/>
    </row>
    <row r="55" spans="1:26" ht="15.75" customHeight="1" x14ac:dyDescent="0.3">
      <c r="A55" s="29" t="s">
        <v>37</v>
      </c>
      <c r="B55" s="30" t="s">
        <v>123</v>
      </c>
      <c r="C55" s="30"/>
      <c r="D55" s="31">
        <f t="shared" si="19"/>
        <v>5</v>
      </c>
      <c r="E55" s="32">
        <f>Calculations!E319</f>
        <v>4</v>
      </c>
      <c r="F55" s="28" t="str">
        <f t="shared" si="20"/>
        <v>A</v>
      </c>
      <c r="G55" s="23"/>
      <c r="H55" s="1"/>
      <c r="I55" s="23"/>
      <c r="J55" s="24"/>
      <c r="K55" s="25"/>
      <c r="L55" s="1"/>
      <c r="M55" s="1"/>
      <c r="N55" s="1"/>
      <c r="O55" s="1"/>
      <c r="P55" s="1"/>
      <c r="Q55" s="1"/>
      <c r="R55" s="1"/>
      <c r="S55" s="1"/>
      <c r="T55" s="1"/>
      <c r="U55" s="1"/>
      <c r="V55" s="1"/>
      <c r="W55" s="1"/>
      <c r="X55" s="1"/>
      <c r="Y55" s="1"/>
      <c r="Z55" s="1"/>
    </row>
    <row r="56" spans="1:26" ht="15.75" customHeight="1" x14ac:dyDescent="0.45">
      <c r="A56" s="33" t="s">
        <v>125</v>
      </c>
      <c r="B56" s="34"/>
      <c r="C56" s="40"/>
      <c r="D56" s="35">
        <f t="shared" ref="D56:E56" si="21">SUM(D57:D60)</f>
        <v>20</v>
      </c>
      <c r="E56" s="36">
        <f t="shared" si="21"/>
        <v>16</v>
      </c>
      <c r="F56" s="12">
        <f>(E56/D56)*100</f>
        <v>80</v>
      </c>
      <c r="G56" s="14" t="str">
        <f>IF(F56&lt;16,"F",IF(F56&lt;34,"D",IF(F56&lt;51,"C",IF(F56&lt;68,"B",IF(F56&lt;86,"A",IF(F56&lt;101,"A+"," "))))))</f>
        <v>A</v>
      </c>
      <c r="H56" s="1"/>
      <c r="I56" s="15">
        <v>2.5</v>
      </c>
      <c r="J56" s="16">
        <f>I56*D56</f>
        <v>50</v>
      </c>
      <c r="K56" s="16">
        <f>I56*E56</f>
        <v>40</v>
      </c>
      <c r="L56" s="1"/>
      <c r="M56" s="1"/>
      <c r="N56" s="1"/>
      <c r="O56" s="1"/>
      <c r="P56" s="1"/>
      <c r="Q56" s="1"/>
      <c r="R56" s="1"/>
      <c r="S56" s="1"/>
      <c r="T56" s="1"/>
      <c r="U56" s="1"/>
      <c r="V56" s="1"/>
      <c r="W56" s="1"/>
      <c r="X56" s="1"/>
      <c r="Y56" s="1"/>
      <c r="Z56" s="1"/>
    </row>
    <row r="57" spans="1:26" ht="15.75" customHeight="1" x14ac:dyDescent="0.3">
      <c r="A57" s="17" t="s">
        <v>37</v>
      </c>
      <c r="B57" s="18" t="s">
        <v>127</v>
      </c>
      <c r="C57" s="18"/>
      <c r="D57" s="19">
        <f t="shared" ref="D57:D60" si="22">IF(E57=" ",0,5)</f>
        <v>5</v>
      </c>
      <c r="E57" s="20">
        <f>Calculations!E326</f>
        <v>4</v>
      </c>
      <c r="F57" s="28" t="str">
        <f t="shared" ref="F57:F60" si="23">IF(E57=5,"A+",IF(E57=4,"A",IF(E57=3,"B",IF(E57=2,"C",IF(E57=1,"D",IF(E57=0,"F",IF(E57=" ","NA")))))))</f>
        <v>A</v>
      </c>
      <c r="G57" s="23"/>
      <c r="H57" s="1"/>
      <c r="I57" s="23"/>
      <c r="J57" s="24"/>
      <c r="K57" s="25"/>
      <c r="L57" s="1"/>
      <c r="M57" s="1"/>
      <c r="N57" s="1"/>
      <c r="O57" s="1"/>
      <c r="P57" s="1"/>
      <c r="Q57" s="1"/>
      <c r="R57" s="1"/>
      <c r="S57" s="1"/>
      <c r="T57" s="1"/>
      <c r="U57" s="1"/>
      <c r="V57" s="1"/>
      <c r="W57" s="1"/>
      <c r="X57" s="1"/>
      <c r="Y57" s="1"/>
      <c r="Z57" s="1"/>
    </row>
    <row r="58" spans="1:26" ht="15.75" customHeight="1" x14ac:dyDescent="0.3">
      <c r="A58" s="26" t="s">
        <v>37</v>
      </c>
      <c r="B58" s="148" t="s">
        <v>883</v>
      </c>
      <c r="C58" s="1"/>
      <c r="D58" s="25">
        <f t="shared" si="22"/>
        <v>5</v>
      </c>
      <c r="E58" s="27">
        <f>Calculations!E333</f>
        <v>4</v>
      </c>
      <c r="F58" s="28" t="str">
        <f t="shared" si="23"/>
        <v>A</v>
      </c>
      <c r="G58" s="23"/>
      <c r="H58" s="1"/>
      <c r="I58" s="23"/>
      <c r="J58" s="24"/>
      <c r="K58" s="25"/>
      <c r="L58" s="1"/>
      <c r="M58" s="1"/>
      <c r="N58" s="1"/>
      <c r="O58" s="1"/>
      <c r="P58" s="1"/>
      <c r="Q58" s="1"/>
      <c r="R58" s="1"/>
      <c r="S58" s="1"/>
      <c r="T58" s="1"/>
      <c r="U58" s="1"/>
      <c r="V58" s="1"/>
      <c r="W58" s="1"/>
      <c r="X58" s="1"/>
      <c r="Y58" s="1"/>
      <c r="Z58" s="1"/>
    </row>
    <row r="59" spans="1:26" ht="15.75" customHeight="1" x14ac:dyDescent="0.3">
      <c r="A59" s="26" t="s">
        <v>37</v>
      </c>
      <c r="B59" s="148" t="s">
        <v>884</v>
      </c>
      <c r="C59" s="1"/>
      <c r="D59" s="25">
        <f t="shared" si="22"/>
        <v>5</v>
      </c>
      <c r="E59" s="27">
        <f>Calculations!E340</f>
        <v>4</v>
      </c>
      <c r="F59" s="28" t="str">
        <f t="shared" si="23"/>
        <v>A</v>
      </c>
      <c r="G59" s="23"/>
      <c r="H59" s="1"/>
      <c r="I59" s="23"/>
      <c r="J59" s="24"/>
      <c r="K59" s="25"/>
      <c r="L59" s="1"/>
      <c r="M59" s="1"/>
      <c r="N59" s="1"/>
      <c r="O59" s="1"/>
      <c r="P59" s="1"/>
      <c r="Q59" s="1"/>
      <c r="R59" s="1"/>
      <c r="S59" s="1"/>
      <c r="T59" s="1"/>
      <c r="U59" s="1"/>
      <c r="V59" s="1"/>
      <c r="W59" s="1"/>
      <c r="X59" s="1"/>
      <c r="Y59" s="1"/>
      <c r="Z59" s="1"/>
    </row>
    <row r="60" spans="1:26" ht="15.75" customHeight="1" x14ac:dyDescent="0.3">
      <c r="A60" s="29" t="s">
        <v>37</v>
      </c>
      <c r="B60" s="30" t="s">
        <v>128</v>
      </c>
      <c r="C60" s="30"/>
      <c r="D60" s="31">
        <f t="shared" si="22"/>
        <v>5</v>
      </c>
      <c r="E60" s="32">
        <f>Calculations!E347</f>
        <v>4</v>
      </c>
      <c r="F60" s="28" t="str">
        <f t="shared" si="23"/>
        <v>A</v>
      </c>
      <c r="G60" s="23"/>
      <c r="H60" s="1"/>
      <c r="I60" s="23"/>
      <c r="J60" s="24"/>
      <c r="K60" s="25"/>
      <c r="L60" s="1"/>
      <c r="M60" s="1"/>
      <c r="N60" s="1"/>
      <c r="O60" s="1"/>
      <c r="P60" s="1"/>
      <c r="Q60" s="1"/>
      <c r="R60" s="1"/>
      <c r="S60" s="1"/>
      <c r="T60" s="1"/>
      <c r="U60" s="1"/>
      <c r="V60" s="1"/>
      <c r="W60" s="1"/>
      <c r="X60" s="1"/>
      <c r="Y60" s="1"/>
      <c r="Z60" s="1"/>
    </row>
    <row r="61" spans="1:26" ht="15.75" customHeight="1" x14ac:dyDescent="0.45">
      <c r="A61" s="33" t="s">
        <v>129</v>
      </c>
      <c r="B61" s="34"/>
      <c r="C61" s="40"/>
      <c r="D61" s="35">
        <f t="shared" ref="D61:E61" si="24">SUM(D62:D64)</f>
        <v>15</v>
      </c>
      <c r="E61" s="36">
        <f t="shared" si="24"/>
        <v>12</v>
      </c>
      <c r="F61" s="12">
        <f>(E61/D61)*100</f>
        <v>80</v>
      </c>
      <c r="G61" s="14" t="str">
        <f>IF(F61&lt;16,"F",IF(F61&lt;34,"D",IF(F61&lt;51,"C",IF(F61&lt;68,"B",IF(F61&lt;86,"A",IF(F61&lt;101,"A+"," "))))))</f>
        <v>A</v>
      </c>
      <c r="H61" s="1"/>
      <c r="I61" s="15">
        <v>3.3334999999999999</v>
      </c>
      <c r="J61" s="16">
        <f>I61*D61</f>
        <v>50.002499999999998</v>
      </c>
      <c r="K61" s="16">
        <f>I61*E61</f>
        <v>40.001999999999995</v>
      </c>
      <c r="L61" s="1"/>
      <c r="M61" s="1"/>
      <c r="N61" s="1"/>
      <c r="O61" s="1"/>
      <c r="P61" s="1"/>
      <c r="Q61" s="1"/>
      <c r="R61" s="1"/>
      <c r="S61" s="1"/>
      <c r="T61" s="1"/>
      <c r="U61" s="1"/>
      <c r="V61" s="1"/>
      <c r="W61" s="1"/>
      <c r="X61" s="1"/>
      <c r="Y61" s="1"/>
      <c r="Z61" s="1"/>
    </row>
    <row r="62" spans="1:26" ht="15.75" customHeight="1" x14ac:dyDescent="0.3">
      <c r="A62" s="17" t="s">
        <v>37</v>
      </c>
      <c r="B62" s="18" t="s">
        <v>130</v>
      </c>
      <c r="C62" s="18"/>
      <c r="D62" s="19">
        <f t="shared" ref="D62:D64" si="25">IF(E62=" ",0,5)</f>
        <v>5</v>
      </c>
      <c r="E62" s="20">
        <f>Calculations!E354</f>
        <v>4</v>
      </c>
      <c r="F62" s="28" t="str">
        <f t="shared" ref="F62:F64" si="26">IF(E62=5,"A+",IF(E62=4,"A",IF(E62=3,"B",IF(E62=2,"C",IF(E62=1,"D",IF(E62=0,"F",IF(E62=" ","NA")))))))</f>
        <v>A</v>
      </c>
      <c r="G62" s="23"/>
      <c r="H62" s="1"/>
      <c r="I62" s="23"/>
      <c r="J62" s="24"/>
      <c r="K62" s="25"/>
      <c r="L62" s="1"/>
      <c r="M62" s="1"/>
      <c r="N62" s="1"/>
      <c r="O62" s="1"/>
      <c r="P62" s="1"/>
      <c r="Q62" s="1"/>
      <c r="R62" s="1"/>
      <c r="S62" s="1"/>
      <c r="T62" s="1"/>
      <c r="U62" s="1"/>
      <c r="V62" s="1"/>
      <c r="W62" s="1"/>
      <c r="X62" s="1"/>
      <c r="Y62" s="1"/>
      <c r="Z62" s="1"/>
    </row>
    <row r="63" spans="1:26" ht="15.75" customHeight="1" x14ac:dyDescent="0.3">
      <c r="A63" s="26" t="s">
        <v>37</v>
      </c>
      <c r="B63" s="1" t="s">
        <v>131</v>
      </c>
      <c r="C63" s="1"/>
      <c r="D63" s="25">
        <f t="shared" si="25"/>
        <v>5</v>
      </c>
      <c r="E63" s="27">
        <f>Calculations!E361</f>
        <v>4</v>
      </c>
      <c r="F63" s="28" t="str">
        <f t="shared" si="26"/>
        <v>A</v>
      </c>
      <c r="G63" s="23"/>
      <c r="H63" s="1"/>
      <c r="I63" s="23"/>
      <c r="J63" s="24"/>
      <c r="K63" s="25"/>
      <c r="L63" s="1"/>
      <c r="M63" s="1"/>
      <c r="N63" s="1"/>
      <c r="O63" s="1"/>
      <c r="P63" s="1"/>
      <c r="Q63" s="1"/>
      <c r="R63" s="1"/>
      <c r="S63" s="1"/>
      <c r="T63" s="1"/>
      <c r="U63" s="1"/>
      <c r="V63" s="1"/>
      <c r="W63" s="1"/>
      <c r="X63" s="1"/>
      <c r="Y63" s="1"/>
      <c r="Z63" s="1"/>
    </row>
    <row r="64" spans="1:26" ht="15.75" customHeight="1" x14ac:dyDescent="0.3">
      <c r="A64" s="29" t="s">
        <v>37</v>
      </c>
      <c r="B64" s="30" t="s">
        <v>132</v>
      </c>
      <c r="C64" s="30"/>
      <c r="D64" s="31">
        <f t="shared" si="25"/>
        <v>5</v>
      </c>
      <c r="E64" s="32">
        <f>Calculations!E368</f>
        <v>4</v>
      </c>
      <c r="F64" s="28" t="str">
        <f t="shared" si="26"/>
        <v>A</v>
      </c>
      <c r="G64" s="23"/>
      <c r="H64" s="1"/>
      <c r="I64" s="23"/>
      <c r="J64" s="24"/>
      <c r="K64" s="25"/>
      <c r="L64" s="1"/>
      <c r="M64" s="1"/>
      <c r="N64" s="1"/>
      <c r="O64" s="1"/>
      <c r="P64" s="1"/>
      <c r="Q64" s="1"/>
      <c r="R64" s="1"/>
      <c r="S64" s="1"/>
      <c r="T64" s="1"/>
      <c r="U64" s="1"/>
      <c r="V64" s="1"/>
      <c r="W64" s="1"/>
      <c r="X64" s="1"/>
      <c r="Y64" s="1"/>
      <c r="Z64" s="1"/>
    </row>
    <row r="65" spans="1:26" ht="15.75" customHeight="1" x14ac:dyDescent="0.45">
      <c r="A65" s="33" t="s">
        <v>134</v>
      </c>
      <c r="B65" s="34"/>
      <c r="C65" s="40"/>
      <c r="D65" s="35">
        <f t="shared" ref="D65:E65" si="27">SUM(D66:D69)</f>
        <v>20</v>
      </c>
      <c r="E65" s="36">
        <f t="shared" si="27"/>
        <v>16</v>
      </c>
      <c r="F65" s="12">
        <f>(E65/D65)*100</f>
        <v>80</v>
      </c>
      <c r="G65" s="14" t="str">
        <f>IF(F65&lt;16,"F",IF(F65&lt;34,"D",IF(F65&lt;51,"C",IF(F65&lt;68,"B",IF(F65&lt;86,"A",IF(F65&lt;101,"A+"," "))))))</f>
        <v>A</v>
      </c>
      <c r="H65" s="1"/>
      <c r="I65" s="15">
        <v>2.5</v>
      </c>
      <c r="J65" s="16">
        <f>I65*D65</f>
        <v>50</v>
      </c>
      <c r="K65" s="16">
        <f>I65*E65</f>
        <v>40</v>
      </c>
      <c r="L65" s="1"/>
      <c r="M65" s="1"/>
      <c r="N65" s="1"/>
      <c r="O65" s="1"/>
      <c r="P65" s="1"/>
      <c r="Q65" s="1"/>
      <c r="R65" s="1"/>
      <c r="S65" s="1"/>
      <c r="T65" s="1"/>
      <c r="U65" s="1"/>
      <c r="V65" s="1"/>
      <c r="W65" s="1"/>
      <c r="X65" s="1"/>
      <c r="Y65" s="1"/>
      <c r="Z65" s="1"/>
    </row>
    <row r="66" spans="1:26" ht="15.75" customHeight="1" x14ac:dyDescent="0.3">
      <c r="A66" s="17" t="s">
        <v>37</v>
      </c>
      <c r="B66" s="18" t="s">
        <v>135</v>
      </c>
      <c r="C66" s="18"/>
      <c r="D66" s="19">
        <f t="shared" ref="D66:D69" si="28">IF(E66=" ",0,5)</f>
        <v>5</v>
      </c>
      <c r="E66" s="20">
        <f>Calculations!E375</f>
        <v>4</v>
      </c>
      <c r="F66" s="28" t="str">
        <f t="shared" ref="F66:F69" si="29">IF(E66=5,"A+",IF(E66=4,"A",IF(E66=3,"B",IF(E66=2,"C",IF(E66=1,"D",IF(E66=0,"F",IF(E66=" ","NA")))))))</f>
        <v>A</v>
      </c>
      <c r="G66" s="23"/>
      <c r="H66" s="1"/>
      <c r="I66" s="22"/>
      <c r="J66" s="24"/>
      <c r="K66" s="25"/>
      <c r="L66" s="1"/>
      <c r="M66" s="1"/>
      <c r="N66" s="1"/>
      <c r="O66" s="1"/>
      <c r="P66" s="1"/>
      <c r="Q66" s="1"/>
      <c r="R66" s="1"/>
      <c r="S66" s="1"/>
      <c r="T66" s="1"/>
      <c r="U66" s="1"/>
      <c r="V66" s="1"/>
      <c r="W66" s="1"/>
      <c r="X66" s="1"/>
      <c r="Y66" s="1"/>
      <c r="Z66" s="1"/>
    </row>
    <row r="67" spans="1:26" ht="15.75" customHeight="1" x14ac:dyDescent="0.3">
      <c r="A67" s="26" t="s">
        <v>37</v>
      </c>
      <c r="B67" s="1" t="s">
        <v>136</v>
      </c>
      <c r="C67" s="1"/>
      <c r="D67" s="25">
        <f t="shared" si="28"/>
        <v>5</v>
      </c>
      <c r="E67" s="27">
        <f>Calculations!E382</f>
        <v>4</v>
      </c>
      <c r="F67" s="28" t="str">
        <f t="shared" si="29"/>
        <v>A</v>
      </c>
      <c r="G67" s="23"/>
      <c r="H67" s="1"/>
      <c r="I67" s="23"/>
      <c r="J67" s="24"/>
      <c r="K67" s="25"/>
      <c r="L67" s="1"/>
      <c r="M67" s="1"/>
      <c r="N67" s="1"/>
      <c r="O67" s="1"/>
      <c r="P67" s="1"/>
      <c r="Q67" s="1"/>
      <c r="R67" s="1"/>
      <c r="S67" s="1"/>
      <c r="T67" s="1"/>
      <c r="U67" s="1"/>
      <c r="V67" s="1"/>
      <c r="W67" s="1"/>
      <c r="X67" s="1"/>
      <c r="Y67" s="1"/>
      <c r="Z67" s="1"/>
    </row>
    <row r="68" spans="1:26" ht="15.75" customHeight="1" x14ac:dyDescent="0.3">
      <c r="A68" s="26" t="s">
        <v>37</v>
      </c>
      <c r="B68" s="1" t="s">
        <v>137</v>
      </c>
      <c r="C68" s="1"/>
      <c r="D68" s="25">
        <f t="shared" si="28"/>
        <v>5</v>
      </c>
      <c r="E68" s="27">
        <f>Calculations!E389</f>
        <v>4</v>
      </c>
      <c r="F68" s="28" t="str">
        <f t="shared" si="29"/>
        <v>A</v>
      </c>
      <c r="G68" s="23"/>
      <c r="H68" s="1"/>
      <c r="I68" s="23"/>
      <c r="J68" s="24"/>
      <c r="K68" s="25"/>
      <c r="L68" s="1"/>
      <c r="M68" s="1"/>
      <c r="N68" s="1"/>
      <c r="O68" s="1"/>
      <c r="P68" s="1"/>
      <c r="Q68" s="1"/>
      <c r="R68" s="1"/>
      <c r="S68" s="1"/>
      <c r="T68" s="1"/>
      <c r="U68" s="1"/>
      <c r="V68" s="1"/>
      <c r="W68" s="1"/>
      <c r="X68" s="1"/>
      <c r="Y68" s="1"/>
      <c r="Z68" s="1"/>
    </row>
    <row r="69" spans="1:26" ht="15.75" customHeight="1" x14ac:dyDescent="0.3">
      <c r="A69" s="29" t="s">
        <v>37</v>
      </c>
      <c r="B69" s="30" t="s">
        <v>139</v>
      </c>
      <c r="C69" s="30"/>
      <c r="D69" s="31">
        <f t="shared" si="28"/>
        <v>5</v>
      </c>
      <c r="E69" s="32">
        <f>Calculations!E396</f>
        <v>4</v>
      </c>
      <c r="F69" s="28" t="str">
        <f t="shared" si="29"/>
        <v>A</v>
      </c>
      <c r="G69" s="23"/>
      <c r="H69" s="1"/>
      <c r="I69" s="23"/>
      <c r="J69" s="24"/>
      <c r="K69" s="25"/>
      <c r="L69" s="1"/>
      <c r="M69" s="1"/>
      <c r="N69" s="1"/>
      <c r="O69" s="1"/>
      <c r="P69" s="1"/>
      <c r="Q69" s="1"/>
      <c r="R69" s="1"/>
      <c r="S69" s="1"/>
      <c r="T69" s="1"/>
      <c r="U69" s="1"/>
      <c r="V69" s="1"/>
      <c r="W69" s="1"/>
      <c r="X69" s="1"/>
      <c r="Y69" s="1"/>
      <c r="Z69" s="1"/>
    </row>
    <row r="70" spans="1:26" ht="15.75" customHeight="1" x14ac:dyDescent="0.45">
      <c r="A70" s="33" t="s">
        <v>140</v>
      </c>
      <c r="B70" s="34"/>
      <c r="C70" s="40"/>
      <c r="D70" s="35">
        <f t="shared" ref="D70:E70" si="30">SUM(D71:D73)</f>
        <v>15</v>
      </c>
      <c r="E70" s="36">
        <f t="shared" si="30"/>
        <v>12</v>
      </c>
      <c r="F70" s="12">
        <f>(E70/D70)*100</f>
        <v>80</v>
      </c>
      <c r="G70" s="14" t="str">
        <f>IF(F70&lt;16,"F",IF(F70&lt;34,"D",IF(F70&lt;51,"C",IF(F70&lt;68,"B",IF(F70&lt;86,"A",IF(F70&lt;101,"A+"," "))))))</f>
        <v>A</v>
      </c>
      <c r="H70" s="1"/>
      <c r="I70" s="15">
        <v>3.3334999999999999</v>
      </c>
      <c r="J70" s="16">
        <f>I70*D70</f>
        <v>50.002499999999998</v>
      </c>
      <c r="K70" s="16">
        <f>I70*E70</f>
        <v>40.001999999999995</v>
      </c>
      <c r="L70" s="1"/>
      <c r="M70" s="1"/>
      <c r="N70" s="1"/>
      <c r="O70" s="1"/>
      <c r="P70" s="1"/>
      <c r="Q70" s="1"/>
      <c r="R70" s="1"/>
      <c r="S70" s="1"/>
      <c r="T70" s="1"/>
      <c r="U70" s="1"/>
      <c r="V70" s="1"/>
      <c r="W70" s="1"/>
      <c r="X70" s="1"/>
      <c r="Y70" s="1"/>
      <c r="Z70" s="1"/>
    </row>
    <row r="71" spans="1:26" ht="15.75" customHeight="1" x14ac:dyDescent="0.3">
      <c r="A71" s="17" t="s">
        <v>37</v>
      </c>
      <c r="B71" s="43" t="s">
        <v>143</v>
      </c>
      <c r="C71" s="18"/>
      <c r="D71" s="19">
        <f t="shared" ref="D71:D73" si="31">IF(E71=" ",0,5)</f>
        <v>5</v>
      </c>
      <c r="E71" s="20">
        <f>Calculations!E403</f>
        <v>4</v>
      </c>
      <c r="F71" s="28" t="str">
        <f t="shared" ref="F71:F73" si="32">IF(E71=5,"A+",IF(E71=4,"A",IF(E71=3,"B",IF(E71=2,"C",IF(E71=1,"D",IF(E71=0,"F",IF(E71=" ","NA")))))))</f>
        <v>A</v>
      </c>
      <c r="G71" s="23"/>
      <c r="H71" s="1"/>
      <c r="I71" s="26"/>
      <c r="J71" s="1"/>
      <c r="K71" s="25"/>
      <c r="L71" s="1"/>
      <c r="M71" s="1"/>
      <c r="N71" s="1"/>
      <c r="O71" s="1"/>
      <c r="P71" s="1"/>
      <c r="Q71" s="1"/>
      <c r="R71" s="1"/>
      <c r="S71" s="1"/>
      <c r="T71" s="1"/>
      <c r="U71" s="1"/>
      <c r="V71" s="1"/>
      <c r="W71" s="1"/>
      <c r="X71" s="1"/>
      <c r="Y71" s="1"/>
      <c r="Z71" s="1"/>
    </row>
    <row r="72" spans="1:26" ht="15.75" customHeight="1" x14ac:dyDescent="0.3">
      <c r="A72" s="26" t="s">
        <v>37</v>
      </c>
      <c r="B72" s="39" t="s">
        <v>147</v>
      </c>
      <c r="C72" s="1"/>
      <c r="D72" s="25">
        <f t="shared" si="31"/>
        <v>5</v>
      </c>
      <c r="E72" s="27">
        <f>Calculations!E410</f>
        <v>4</v>
      </c>
      <c r="F72" s="28" t="str">
        <f t="shared" si="32"/>
        <v>A</v>
      </c>
      <c r="G72" s="23"/>
      <c r="H72" s="1"/>
      <c r="I72" s="26"/>
      <c r="J72" s="1"/>
      <c r="K72" s="25"/>
      <c r="L72" s="1"/>
      <c r="M72" s="1"/>
      <c r="N72" s="1"/>
      <c r="O72" s="1"/>
      <c r="P72" s="1"/>
      <c r="Q72" s="1"/>
      <c r="R72" s="1"/>
      <c r="S72" s="1"/>
      <c r="T72" s="1"/>
      <c r="U72" s="1"/>
      <c r="V72" s="1"/>
      <c r="W72" s="1"/>
      <c r="X72" s="1"/>
      <c r="Y72" s="1"/>
      <c r="Z72" s="1"/>
    </row>
    <row r="73" spans="1:26" ht="15.75" customHeight="1" x14ac:dyDescent="0.3">
      <c r="A73" s="29" t="s">
        <v>37</v>
      </c>
      <c r="B73" s="30" t="s">
        <v>150</v>
      </c>
      <c r="C73" s="30"/>
      <c r="D73" s="31">
        <f t="shared" si="31"/>
        <v>5</v>
      </c>
      <c r="E73" s="32">
        <f>Calculations!E417</f>
        <v>4</v>
      </c>
      <c r="F73" s="44" t="str">
        <f t="shared" si="32"/>
        <v>A</v>
      </c>
      <c r="G73" s="46"/>
      <c r="H73" s="1"/>
      <c r="I73" s="26"/>
      <c r="J73" s="1"/>
      <c r="K73" s="25"/>
      <c r="L73" s="1"/>
      <c r="M73" s="1"/>
      <c r="N73" s="1"/>
      <c r="O73" s="1"/>
      <c r="P73" s="1"/>
      <c r="Q73" s="1"/>
      <c r="R73" s="1"/>
      <c r="S73" s="1"/>
      <c r="T73" s="1"/>
      <c r="U73" s="1"/>
      <c r="V73" s="1"/>
      <c r="W73" s="1"/>
      <c r="X73" s="1"/>
      <c r="Y73" s="1"/>
      <c r="Z73" s="1"/>
    </row>
    <row r="74" spans="1:26" ht="15.75" customHeight="1" x14ac:dyDescent="0.3">
      <c r="A74" s="47"/>
      <c r="B74" s="3"/>
      <c r="C74" s="3"/>
      <c r="D74" s="3"/>
      <c r="E74" s="3"/>
      <c r="F74" s="3"/>
      <c r="G74" s="4"/>
      <c r="H74" s="1"/>
      <c r="I74" s="26"/>
      <c r="J74" s="1"/>
      <c r="K74" s="25"/>
      <c r="L74" s="1"/>
      <c r="M74" s="1"/>
      <c r="N74" s="1"/>
      <c r="O74" s="1"/>
      <c r="P74" s="1"/>
      <c r="Q74" s="1"/>
      <c r="R74" s="1"/>
      <c r="S74" s="1"/>
      <c r="T74" s="1"/>
      <c r="U74" s="1"/>
      <c r="V74" s="1"/>
      <c r="W74" s="1"/>
      <c r="X74" s="1"/>
      <c r="Y74" s="1"/>
      <c r="Z74" s="1"/>
    </row>
    <row r="75" spans="1:26" ht="49.95" customHeight="1" x14ac:dyDescent="0.7">
      <c r="A75" s="48" t="s">
        <v>155</v>
      </c>
      <c r="B75" s="49"/>
      <c r="C75" s="50"/>
      <c r="D75" s="52">
        <f t="shared" ref="D75:E75" si="33">D70+D65+D61+D56+D52+D48+D36+D18+D14+D8+D3</f>
        <v>300</v>
      </c>
      <c r="E75" s="53">
        <f t="shared" si="33"/>
        <v>240</v>
      </c>
      <c r="F75" s="54">
        <f>(E75/D75)*100</f>
        <v>80</v>
      </c>
      <c r="G75" s="56" t="str">
        <f>IF(F75&lt;16,"F",IF(F75&lt;34,"D",IF(F75&lt;51,"C",IF(F75&lt;68,"B",IF(F75&lt;86,"A",IF(F75&lt;101,"A+"," "))))))</f>
        <v>A</v>
      </c>
      <c r="H75" s="1"/>
      <c r="I75" s="57" t="s">
        <v>155</v>
      </c>
      <c r="J75" s="60">
        <f t="shared" ref="J75:K75" si="34">SUM(J3:J74)</f>
        <v>1000.0135</v>
      </c>
      <c r="K75" s="60">
        <f t="shared" si="34"/>
        <v>800.0107999999999</v>
      </c>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sheetData>
  <sheetProtection algorithmName="SHA-512" hashValue="5+K/lETkZiDXPbOkHu+Ek+Nu3HB3geuhZcu1622cPoMHiXpsZPGstzHID/BHjSsttjXNcvQVcPBoPGrZc1W7zg==" saltValue="2CyYP1a3RQsE1Z8ROyFgjQ==" spinCount="100000" sheet="1" objects="1" scenarios="1"/>
  <mergeCells count="2">
    <mergeCell ref="A1:G1"/>
    <mergeCell ref="I1:K1"/>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topLeftCell="A7" workbookViewId="0">
      <selection activeCell="A11" sqref="A11"/>
    </sheetView>
  </sheetViews>
  <sheetFormatPr defaultColWidth="11.19921875" defaultRowHeight="15" customHeight="1" x14ac:dyDescent="0.3"/>
  <cols>
    <col min="1" max="1" width="18.19921875" customWidth="1"/>
    <col min="2" max="2" width="7.5" customWidth="1"/>
    <col min="3" max="3" width="8.5" customWidth="1"/>
    <col min="4" max="4" width="9" customWidth="1"/>
    <col min="5" max="5" width="9.69921875" customWidth="1"/>
    <col min="6" max="16" width="11" customWidth="1"/>
  </cols>
  <sheetData>
    <row r="1" spans="1:16" ht="105" customHeight="1" x14ac:dyDescent="0.3">
      <c r="A1" s="304" t="s">
        <v>148</v>
      </c>
      <c r="B1" s="305"/>
      <c r="C1" s="305"/>
      <c r="D1" s="305"/>
      <c r="E1" s="306"/>
      <c r="F1" s="45" t="s">
        <v>151</v>
      </c>
      <c r="G1" s="1"/>
      <c r="H1" s="1"/>
      <c r="I1" s="1"/>
      <c r="J1" s="1"/>
      <c r="K1" s="1"/>
      <c r="L1" s="1"/>
      <c r="M1" s="1"/>
      <c r="N1" s="1"/>
      <c r="O1" s="1"/>
      <c r="P1" s="1"/>
    </row>
    <row r="2" spans="1:16" ht="15.75" customHeight="1" x14ac:dyDescent="0.3">
      <c r="A2" s="307"/>
      <c r="B2" s="308"/>
      <c r="C2" s="308"/>
      <c r="D2" s="308"/>
      <c r="E2" s="309"/>
      <c r="F2" s="1"/>
      <c r="G2" s="1"/>
      <c r="H2" s="1"/>
      <c r="I2" s="1"/>
      <c r="J2" s="1"/>
      <c r="K2" s="1"/>
      <c r="L2" s="1"/>
      <c r="M2" s="1"/>
      <c r="N2" s="1"/>
      <c r="O2" s="1"/>
      <c r="P2" s="1"/>
    </row>
    <row r="3" spans="1:16" ht="67.5" customHeight="1" x14ac:dyDescent="0.4">
      <c r="A3" s="51" t="str">
        <f>'Report Card'!A2</f>
        <v>Sections and Sub Categories</v>
      </c>
      <c r="B3" s="55" t="str">
        <f>'Report Card'!D2</f>
        <v>Possible</v>
      </c>
      <c r="C3" s="58" t="str">
        <f>'Report Card'!E2</f>
        <v>Actual</v>
      </c>
      <c r="D3" s="59" t="s">
        <v>158</v>
      </c>
      <c r="E3" s="61" t="s">
        <v>63</v>
      </c>
      <c r="F3" s="1"/>
      <c r="G3" s="1"/>
      <c r="H3" s="1"/>
      <c r="I3" s="1"/>
      <c r="J3" s="1"/>
      <c r="K3" s="1"/>
      <c r="L3" s="1"/>
      <c r="M3" s="1"/>
      <c r="N3" s="1"/>
      <c r="O3" s="1"/>
      <c r="P3" s="1"/>
    </row>
    <row r="4" spans="1:16" ht="36" customHeight="1" x14ac:dyDescent="0.45">
      <c r="A4" s="62" t="str">
        <f>'Report Card'!A3</f>
        <v>Management System</v>
      </c>
      <c r="B4" s="63">
        <f>'Report Card'!D3</f>
        <v>20</v>
      </c>
      <c r="C4" s="64">
        <f>'Report Card'!E3</f>
        <v>16</v>
      </c>
      <c r="D4" s="65">
        <f>'Report Card'!F3</f>
        <v>80</v>
      </c>
      <c r="E4" s="66" t="str">
        <f>'Report Card'!G3</f>
        <v>A</v>
      </c>
      <c r="F4" s="1"/>
      <c r="G4" s="1"/>
      <c r="H4" s="1"/>
      <c r="I4" s="1"/>
      <c r="J4" s="1"/>
      <c r="K4" s="1"/>
      <c r="L4" s="1"/>
      <c r="M4" s="1"/>
      <c r="N4" s="1"/>
      <c r="O4" s="1"/>
      <c r="P4" s="1"/>
    </row>
    <row r="5" spans="1:16" ht="57.75" customHeight="1" x14ac:dyDescent="0.45">
      <c r="A5" s="74" t="str">
        <f>'Report Card'!A8</f>
        <v>Human and Organizational Development</v>
      </c>
      <c r="B5" s="76">
        <f>'Report Card'!D8</f>
        <v>25</v>
      </c>
      <c r="C5" s="78">
        <f>'Report Card'!E8</f>
        <v>20</v>
      </c>
      <c r="D5" s="80">
        <f>'Report Card'!F8</f>
        <v>80</v>
      </c>
      <c r="E5" s="82" t="str">
        <f>'Report Card'!G8</f>
        <v>A</v>
      </c>
      <c r="F5" s="1"/>
      <c r="G5" s="1"/>
      <c r="H5" s="1"/>
      <c r="I5" s="1"/>
      <c r="J5" s="1"/>
      <c r="K5" s="1"/>
      <c r="L5" s="1"/>
      <c r="M5" s="1"/>
      <c r="N5" s="1"/>
      <c r="O5" s="1"/>
      <c r="P5" s="1"/>
    </row>
    <row r="6" spans="1:16" ht="58.5" customHeight="1" x14ac:dyDescent="0.45">
      <c r="A6" s="74" t="str">
        <f>'Report Card'!A14</f>
        <v>Safety and Environmental Health</v>
      </c>
      <c r="B6" s="76">
        <f>'Report Card'!D14</f>
        <v>15</v>
      </c>
      <c r="C6" s="78">
        <f>'Report Card'!E14</f>
        <v>12</v>
      </c>
      <c r="D6" s="78">
        <f>'Report Card'!F14</f>
        <v>80</v>
      </c>
      <c r="E6" s="82" t="str">
        <f>'Report Card'!G14</f>
        <v>A</v>
      </c>
      <c r="F6" s="1"/>
      <c r="G6" s="1"/>
      <c r="H6" s="1"/>
      <c r="I6" s="1"/>
      <c r="J6" s="1"/>
      <c r="K6" s="1"/>
      <c r="L6" s="1"/>
      <c r="M6" s="1"/>
      <c r="N6" s="1"/>
      <c r="O6" s="1"/>
      <c r="P6" s="1"/>
    </row>
    <row r="7" spans="1:16" ht="43.5" customHeight="1" x14ac:dyDescent="0.45">
      <c r="A7" s="74" t="str">
        <f>'Report Card'!A18</f>
        <v>Healthcare Operations</v>
      </c>
      <c r="B7" s="76">
        <f>'Report Card'!D18</f>
        <v>85</v>
      </c>
      <c r="C7" s="78">
        <f>'Report Card'!E18</f>
        <v>68</v>
      </c>
      <c r="D7" s="78">
        <f>'Report Card'!F18</f>
        <v>80</v>
      </c>
      <c r="E7" s="82" t="str">
        <f>'Report Card'!G18</f>
        <v>A</v>
      </c>
      <c r="F7" s="1"/>
      <c r="G7" s="1"/>
      <c r="H7" s="1"/>
      <c r="I7" s="1"/>
      <c r="J7" s="1"/>
      <c r="K7" s="1"/>
      <c r="L7" s="1"/>
      <c r="M7" s="1"/>
      <c r="N7" s="1"/>
      <c r="O7" s="1"/>
      <c r="P7" s="1"/>
    </row>
    <row r="8" spans="1:16" ht="45.75" customHeight="1" x14ac:dyDescent="0.45">
      <c r="A8" s="74" t="str">
        <f>'Report Card'!A36</f>
        <v>Business Operations (in the Office)</v>
      </c>
      <c r="B8" s="76">
        <f>'Report Card'!D36</f>
        <v>55</v>
      </c>
      <c r="C8" s="78">
        <f>'Report Card'!E36</f>
        <v>44</v>
      </c>
      <c r="D8" s="78">
        <f>'Report Card'!F36</f>
        <v>80</v>
      </c>
      <c r="E8" s="82" t="str">
        <f>'Report Card'!G36</f>
        <v>A</v>
      </c>
      <c r="F8" s="1"/>
      <c r="G8" s="1"/>
      <c r="H8" s="1"/>
      <c r="I8" s="1"/>
      <c r="J8" s="1"/>
      <c r="K8" s="1"/>
      <c r="L8" s="1"/>
      <c r="M8" s="1"/>
      <c r="N8" s="1"/>
      <c r="O8" s="1"/>
      <c r="P8" s="1"/>
    </row>
    <row r="9" spans="1:16" ht="49.5" customHeight="1" x14ac:dyDescent="0.45">
      <c r="A9" s="74" t="str">
        <f>'Report Card'!A48</f>
        <v>Process Development</v>
      </c>
      <c r="B9" s="76">
        <f>'Report Card'!D48</f>
        <v>15</v>
      </c>
      <c r="C9" s="78">
        <f>'Report Card'!E48</f>
        <v>12</v>
      </c>
      <c r="D9" s="80">
        <f>'Report Card'!F48</f>
        <v>80</v>
      </c>
      <c r="E9" s="82" t="str">
        <f>'Report Card'!G48</f>
        <v>A</v>
      </c>
      <c r="F9" s="1"/>
      <c r="G9" s="1"/>
      <c r="H9" s="1"/>
      <c r="I9" s="1"/>
      <c r="J9" s="1"/>
      <c r="K9" s="1"/>
      <c r="L9" s="1"/>
      <c r="M9" s="1"/>
      <c r="N9" s="1"/>
      <c r="O9" s="1"/>
      <c r="P9" s="1"/>
    </row>
    <row r="10" spans="1:16" ht="51" customHeight="1" x14ac:dyDescent="0.45">
      <c r="A10" s="74" t="str">
        <f>'Report Card'!A52</f>
        <v>Supplier Development and Procurement</v>
      </c>
      <c r="B10" s="76">
        <f>'Report Card'!D52</f>
        <v>15</v>
      </c>
      <c r="C10" s="78">
        <f>'Report Card'!E52</f>
        <v>12</v>
      </c>
      <c r="D10" s="80">
        <f>'Report Card'!F52</f>
        <v>80</v>
      </c>
      <c r="E10" s="82" t="str">
        <f>'Report Card'!G52</f>
        <v>A</v>
      </c>
      <c r="F10" s="1"/>
      <c r="G10" s="1"/>
      <c r="H10" s="1"/>
      <c r="I10" s="1"/>
      <c r="J10" s="1"/>
      <c r="K10" s="1"/>
      <c r="L10" s="1"/>
      <c r="M10" s="1"/>
      <c r="N10" s="1"/>
      <c r="O10" s="1"/>
      <c r="P10" s="1"/>
    </row>
    <row r="11" spans="1:16" ht="15.75" customHeight="1" x14ac:dyDescent="0.45">
      <c r="A11" s="74" t="str">
        <f>'Report Card'!A56</f>
        <v>Quality Focus</v>
      </c>
      <c r="B11" s="76">
        <f>'Report Card'!D56</f>
        <v>20</v>
      </c>
      <c r="C11" s="78">
        <f>'Report Card'!E56</f>
        <v>16</v>
      </c>
      <c r="D11" s="80">
        <f>'Report Card'!F56</f>
        <v>80</v>
      </c>
      <c r="E11" s="82" t="str">
        <f>'Report Card'!G56</f>
        <v>A</v>
      </c>
      <c r="F11" s="1"/>
      <c r="G11" s="1"/>
      <c r="H11" s="1"/>
      <c r="I11" s="1"/>
      <c r="J11" s="1"/>
      <c r="K11" s="1"/>
      <c r="L11" s="1"/>
      <c r="M11" s="1"/>
      <c r="N11" s="1"/>
      <c r="O11" s="1"/>
      <c r="P11" s="1"/>
    </row>
    <row r="12" spans="1:16" ht="43.5" customHeight="1" x14ac:dyDescent="0.45">
      <c r="A12" s="74" t="str">
        <f>'Report Card'!A61</f>
        <v>Cost</v>
      </c>
      <c r="B12" s="76">
        <f>'Report Card'!D61</f>
        <v>15</v>
      </c>
      <c r="C12" s="78">
        <f>'Report Card'!E61</f>
        <v>12</v>
      </c>
      <c r="D12" s="80">
        <f>'Report Card'!F61</f>
        <v>80</v>
      </c>
      <c r="E12" s="82" t="str">
        <f>'Report Card'!G61</f>
        <v>A</v>
      </c>
      <c r="F12" s="1"/>
      <c r="G12" s="1"/>
      <c r="H12" s="1"/>
      <c r="I12" s="1"/>
      <c r="J12" s="1"/>
      <c r="K12" s="1"/>
      <c r="L12" s="1"/>
      <c r="M12" s="1"/>
      <c r="N12" s="1"/>
      <c r="O12" s="1"/>
      <c r="P12" s="1"/>
    </row>
    <row r="13" spans="1:16" ht="42.75" customHeight="1" x14ac:dyDescent="0.45">
      <c r="A13" s="74" t="str">
        <f>'Report Card'!A65</f>
        <v>Delivery</v>
      </c>
      <c r="B13" s="76">
        <f>'Report Card'!D65</f>
        <v>20</v>
      </c>
      <c r="C13" s="78">
        <f>'Report Card'!E65</f>
        <v>16</v>
      </c>
      <c r="D13" s="80">
        <f>'Report Card'!F65</f>
        <v>80</v>
      </c>
      <c r="E13" s="82" t="str">
        <f>'Report Card'!G65</f>
        <v>A</v>
      </c>
      <c r="F13" s="1"/>
      <c r="G13" s="1"/>
      <c r="H13" s="1"/>
      <c r="I13" s="1"/>
      <c r="J13" s="1"/>
      <c r="K13" s="1"/>
      <c r="L13" s="1"/>
      <c r="M13" s="1"/>
      <c r="N13" s="1"/>
      <c r="O13" s="1"/>
      <c r="P13" s="1"/>
    </row>
    <row r="14" spans="1:16" ht="42" customHeight="1" x14ac:dyDescent="0.45">
      <c r="A14" s="91" t="str">
        <f>'Report Card'!A70</f>
        <v>Profitability</v>
      </c>
      <c r="B14" s="94">
        <f>'Report Card'!D70</f>
        <v>15</v>
      </c>
      <c r="C14" s="99">
        <f>'Report Card'!E70</f>
        <v>12</v>
      </c>
      <c r="D14" s="101">
        <f>'Report Card'!F70</f>
        <v>80</v>
      </c>
      <c r="E14" s="102" t="str">
        <f>'Report Card'!G70</f>
        <v>A</v>
      </c>
      <c r="F14" s="1"/>
      <c r="G14" s="1"/>
      <c r="H14" s="1"/>
      <c r="I14" s="1"/>
      <c r="J14" s="1"/>
      <c r="K14" s="1"/>
      <c r="L14" s="1"/>
      <c r="M14" s="1"/>
      <c r="N14" s="1"/>
      <c r="O14" s="1"/>
      <c r="P14" s="1"/>
    </row>
    <row r="15" spans="1:16" ht="36" customHeight="1" x14ac:dyDescent="0.55000000000000004">
      <c r="A15" s="104" t="str">
        <f>'Report Card'!A75</f>
        <v>Totals</v>
      </c>
      <c r="B15" s="106">
        <f>'Report Card'!D75</f>
        <v>300</v>
      </c>
      <c r="C15" s="107">
        <f>'Report Card'!E75</f>
        <v>240</v>
      </c>
      <c r="D15" s="108">
        <f>'Report Card'!F75</f>
        <v>80</v>
      </c>
      <c r="E15" s="109" t="str">
        <f>'Report Card'!G75</f>
        <v>A</v>
      </c>
      <c r="F15" s="1"/>
      <c r="G15" s="1"/>
      <c r="H15" s="1"/>
      <c r="I15" s="1"/>
      <c r="J15" s="1"/>
      <c r="K15" s="1"/>
      <c r="L15" s="1"/>
      <c r="M15" s="1"/>
      <c r="N15" s="1"/>
      <c r="O15" s="1"/>
      <c r="P15" s="1"/>
    </row>
    <row r="16" spans="1:16" ht="15.75" customHeight="1" x14ac:dyDescent="0.3">
      <c r="A16" s="110"/>
      <c r="B16" s="1"/>
      <c r="C16" s="1"/>
      <c r="D16" s="1"/>
      <c r="E16" s="1"/>
      <c r="F16" s="1"/>
      <c r="G16" s="1"/>
      <c r="H16" s="1"/>
      <c r="I16" s="1"/>
      <c r="J16" s="1"/>
      <c r="K16" s="1"/>
      <c r="L16" s="1"/>
      <c r="M16" s="1"/>
      <c r="N16" s="1"/>
      <c r="O16" s="1"/>
      <c r="P16" s="1"/>
    </row>
    <row r="17" spans="1:16" ht="15.75" customHeight="1" x14ac:dyDescent="0.3">
      <c r="A17" s="110"/>
      <c r="B17" s="1"/>
      <c r="C17" s="1"/>
      <c r="D17" s="1"/>
      <c r="E17" s="1"/>
      <c r="F17" s="1"/>
      <c r="G17" s="1"/>
      <c r="H17" s="1"/>
      <c r="I17" s="1"/>
      <c r="J17" s="1"/>
      <c r="K17" s="1"/>
      <c r="L17" s="1"/>
      <c r="M17" s="1"/>
      <c r="N17" s="1"/>
      <c r="O17" s="1"/>
      <c r="P17" s="1"/>
    </row>
    <row r="18" spans="1:16" ht="15.75" customHeight="1" x14ac:dyDescent="0.3">
      <c r="A18" s="110"/>
      <c r="B18" s="1"/>
      <c r="C18" s="1"/>
      <c r="D18" s="1"/>
      <c r="E18" s="1"/>
      <c r="F18" s="1"/>
      <c r="G18" s="1"/>
      <c r="H18" s="1"/>
      <c r="I18" s="1"/>
      <c r="J18" s="1"/>
      <c r="K18" s="1"/>
      <c r="L18" s="1"/>
      <c r="M18" s="1"/>
      <c r="N18" s="1"/>
      <c r="O18" s="1"/>
      <c r="P18" s="1"/>
    </row>
    <row r="19" spans="1:16" ht="15.75" customHeight="1" x14ac:dyDescent="0.3">
      <c r="A19" s="110"/>
      <c r="B19" s="1"/>
      <c r="C19" s="1"/>
      <c r="D19" s="1"/>
      <c r="E19" s="1"/>
      <c r="F19" s="1"/>
      <c r="G19" s="1"/>
      <c r="H19" s="1"/>
      <c r="I19" s="1"/>
      <c r="J19" s="1"/>
      <c r="K19" s="1"/>
      <c r="L19" s="1"/>
      <c r="M19" s="1"/>
      <c r="N19" s="1"/>
      <c r="O19" s="1"/>
      <c r="P19" s="1"/>
    </row>
    <row r="20" spans="1:16" ht="15.75" customHeight="1" x14ac:dyDescent="0.3">
      <c r="A20" s="110"/>
      <c r="B20" s="1"/>
      <c r="C20" s="1"/>
      <c r="D20" s="1"/>
      <c r="E20" s="1"/>
      <c r="F20" s="1"/>
      <c r="G20" s="1"/>
      <c r="H20" s="1"/>
      <c r="I20" s="1"/>
      <c r="J20" s="1"/>
      <c r="K20" s="1"/>
      <c r="L20" s="1"/>
      <c r="M20" s="1"/>
      <c r="N20" s="1"/>
      <c r="O20" s="1"/>
      <c r="P20" s="1"/>
    </row>
    <row r="21" spans="1:16" ht="15.75" customHeight="1" x14ac:dyDescent="0.3">
      <c r="A21" s="110"/>
      <c r="B21" s="1"/>
      <c r="C21" s="1"/>
      <c r="D21" s="1"/>
      <c r="E21" s="1"/>
      <c r="F21" s="1"/>
      <c r="G21" s="1"/>
      <c r="H21" s="1"/>
      <c r="I21" s="1"/>
      <c r="J21" s="1"/>
      <c r="K21" s="1"/>
      <c r="L21" s="1"/>
      <c r="M21" s="1"/>
      <c r="N21" s="1"/>
      <c r="O21" s="1"/>
      <c r="P21" s="1"/>
    </row>
  </sheetData>
  <sheetProtection algorithmName="SHA-512" hashValue="CHSdG5tZI6uv4725P3aGHsGWYiylzVqsoqv8G30Hq3R85eWSjl+dScW8eMYrm0sjkngKuuFyMeIr6b5UzHHM4w==" saltValue="UyMCL19czy/iefWG9qyx3w==" spinCount="100000" sheet="1" objects="1" scenarios="1"/>
  <mergeCells count="1">
    <mergeCell ref="A1:E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topLeftCell="A25" workbookViewId="0">
      <selection activeCell="A32" sqref="A32"/>
    </sheetView>
  </sheetViews>
  <sheetFormatPr defaultColWidth="11.19921875" defaultRowHeight="15" customHeight="1" x14ac:dyDescent="0.3"/>
  <cols>
    <col min="1" max="1" width="34.69921875" customWidth="1"/>
    <col min="2" max="2" width="11.19921875" customWidth="1"/>
    <col min="3" max="3" width="13.69921875" customWidth="1"/>
    <col min="4" max="5" width="11.19921875" customWidth="1"/>
    <col min="6" max="6" width="45.19921875" customWidth="1"/>
    <col min="7" max="16" width="11.19921875" customWidth="1"/>
  </cols>
  <sheetData>
    <row r="1" spans="1:16" ht="15.75" customHeight="1" x14ac:dyDescent="0.3">
      <c r="A1" s="17"/>
      <c r="B1" s="18"/>
      <c r="C1" s="18"/>
      <c r="D1" s="18"/>
      <c r="E1" s="18"/>
      <c r="F1" s="19"/>
      <c r="G1" s="1"/>
      <c r="H1" s="1"/>
      <c r="I1" s="1"/>
      <c r="J1" s="1"/>
      <c r="K1" s="1"/>
      <c r="L1" s="1"/>
      <c r="M1" s="1"/>
      <c r="N1" s="1"/>
      <c r="O1" s="1"/>
      <c r="P1" s="1"/>
    </row>
    <row r="2" spans="1:16" ht="39" customHeight="1" x14ac:dyDescent="0.3">
      <c r="A2" s="26"/>
      <c r="B2" s="67" t="s">
        <v>151</v>
      </c>
      <c r="C2" s="1"/>
      <c r="D2" s="1"/>
      <c r="E2" s="1"/>
      <c r="F2" s="25"/>
      <c r="G2" s="1"/>
      <c r="H2" s="1"/>
      <c r="I2" s="1"/>
      <c r="J2" s="1"/>
      <c r="K2" s="1"/>
      <c r="L2" s="1"/>
      <c r="M2" s="1"/>
      <c r="N2" s="1"/>
      <c r="O2" s="1"/>
      <c r="P2" s="1"/>
    </row>
    <row r="3" spans="1:16" ht="24.75" customHeight="1" x14ac:dyDescent="0.4">
      <c r="A3" s="68" t="s">
        <v>160</v>
      </c>
      <c r="B3" s="69"/>
      <c r="C3" s="69"/>
      <c r="D3" s="69"/>
      <c r="E3" s="70"/>
      <c r="F3" s="71"/>
      <c r="G3" s="1"/>
      <c r="H3" s="1"/>
      <c r="I3" s="1"/>
      <c r="J3" s="1"/>
      <c r="K3" s="1"/>
      <c r="L3" s="1"/>
      <c r="M3" s="1"/>
      <c r="N3" s="1"/>
      <c r="O3" s="1"/>
      <c r="P3" s="1"/>
    </row>
    <row r="4" spans="1:16" ht="60" customHeight="1" x14ac:dyDescent="0.3">
      <c r="A4" s="311" t="s">
        <v>161</v>
      </c>
      <c r="B4" s="313" t="s">
        <v>14</v>
      </c>
      <c r="C4" s="315" t="s">
        <v>162</v>
      </c>
      <c r="D4" s="310" t="s">
        <v>163</v>
      </c>
      <c r="E4" s="311" t="s">
        <v>164</v>
      </c>
      <c r="F4" s="311" t="s">
        <v>165</v>
      </c>
      <c r="G4" s="1"/>
      <c r="H4" s="1"/>
      <c r="I4" s="1"/>
      <c r="J4" s="1"/>
      <c r="K4" s="1"/>
      <c r="L4" s="1"/>
      <c r="M4" s="1"/>
      <c r="N4" s="1"/>
      <c r="O4" s="1"/>
      <c r="P4" s="1"/>
    </row>
    <row r="5" spans="1:16" ht="15.75" customHeight="1" x14ac:dyDescent="0.3">
      <c r="A5" s="312"/>
      <c r="B5" s="314"/>
      <c r="C5" s="316"/>
      <c r="D5" s="308"/>
      <c r="E5" s="316"/>
      <c r="F5" s="316"/>
      <c r="G5" s="1"/>
      <c r="H5" s="1"/>
      <c r="I5" s="1"/>
      <c r="J5" s="1"/>
      <c r="K5" s="1"/>
      <c r="L5" s="1"/>
      <c r="M5" s="1"/>
      <c r="N5" s="1"/>
      <c r="O5" s="1"/>
      <c r="P5" s="1"/>
    </row>
    <row r="6" spans="1:16" ht="15.75" customHeight="1" x14ac:dyDescent="0.3">
      <c r="A6" s="72" t="s">
        <v>17</v>
      </c>
      <c r="B6" s="73">
        <v>150</v>
      </c>
      <c r="C6" s="75">
        <f>'Report Card'!K3</f>
        <v>120</v>
      </c>
      <c r="D6" s="77">
        <f t="shared" ref="D6:D17" si="0">B6-C6</f>
        <v>30</v>
      </c>
      <c r="E6" s="79">
        <f t="shared" ref="E6:E17" si="1">D6/B6</f>
        <v>0.2</v>
      </c>
      <c r="F6" s="81" t="str">
        <f t="shared" ref="F6:F17" si="2">IF(E6&lt;=25%,"Great",IF(E6&lt;=50%,"On the Journey","More Focus Needed"))</f>
        <v>Great</v>
      </c>
      <c r="G6" s="1"/>
      <c r="H6" s="1"/>
      <c r="I6" s="1"/>
      <c r="J6" s="1"/>
      <c r="K6" s="1"/>
      <c r="L6" s="1"/>
      <c r="M6" s="1"/>
      <c r="N6" s="1"/>
      <c r="O6" s="1"/>
      <c r="P6" s="1"/>
    </row>
    <row r="7" spans="1:16" ht="15.75" customHeight="1" x14ac:dyDescent="0.3">
      <c r="A7" s="72" t="s">
        <v>48</v>
      </c>
      <c r="B7" s="83">
        <v>150</v>
      </c>
      <c r="C7" s="84">
        <f>'Report Card'!K8</f>
        <v>120</v>
      </c>
      <c r="D7" s="77">
        <f t="shared" si="0"/>
        <v>30</v>
      </c>
      <c r="E7" s="79">
        <f t="shared" si="1"/>
        <v>0.2</v>
      </c>
      <c r="F7" s="85" t="str">
        <f t="shared" si="2"/>
        <v>Great</v>
      </c>
      <c r="G7" s="1"/>
      <c r="H7" s="1"/>
      <c r="I7" s="1"/>
      <c r="J7" s="1"/>
      <c r="K7" s="1"/>
      <c r="L7" s="1"/>
      <c r="M7" s="1"/>
      <c r="N7" s="1"/>
      <c r="O7" s="1"/>
      <c r="P7" s="1"/>
    </row>
    <row r="8" spans="1:16" ht="15.75" customHeight="1" x14ac:dyDescent="0.3">
      <c r="A8" s="72" t="s">
        <v>57</v>
      </c>
      <c r="B8" s="83">
        <v>50</v>
      </c>
      <c r="C8" s="84">
        <f t="shared" ref="C8:C16" si="3">C24</f>
        <v>40.001999999999995</v>
      </c>
      <c r="D8" s="77">
        <f t="shared" si="0"/>
        <v>9.9980000000000047</v>
      </c>
      <c r="E8" s="79">
        <f t="shared" si="1"/>
        <v>0.19996000000000008</v>
      </c>
      <c r="F8" s="85" t="str">
        <f t="shared" si="2"/>
        <v>Great</v>
      </c>
      <c r="G8" s="1"/>
      <c r="H8" s="1"/>
      <c r="I8" s="1"/>
      <c r="J8" s="1"/>
      <c r="K8" s="1"/>
      <c r="L8" s="1"/>
      <c r="M8" s="1"/>
      <c r="N8" s="1"/>
      <c r="O8" s="1"/>
      <c r="P8" s="1"/>
    </row>
    <row r="9" spans="1:16" ht="15.75" customHeight="1" x14ac:dyDescent="0.3">
      <c r="A9" s="149" t="s">
        <v>877</v>
      </c>
      <c r="B9" s="83">
        <v>200</v>
      </c>
      <c r="C9" s="84">
        <f t="shared" si="3"/>
        <v>160.00400000000002</v>
      </c>
      <c r="D9" s="77">
        <f t="shared" si="0"/>
        <v>39.995999999999981</v>
      </c>
      <c r="E9" s="79">
        <f t="shared" si="1"/>
        <v>0.19997999999999991</v>
      </c>
      <c r="F9" s="85" t="str">
        <f t="shared" si="2"/>
        <v>Great</v>
      </c>
      <c r="G9" s="1"/>
      <c r="H9" s="1"/>
      <c r="I9" s="1"/>
      <c r="J9" s="1"/>
      <c r="K9" s="1"/>
      <c r="L9" s="1"/>
      <c r="M9" s="1"/>
      <c r="N9" s="1"/>
      <c r="O9" s="1"/>
      <c r="P9" s="1"/>
    </row>
    <row r="10" spans="1:16" ht="15.75" customHeight="1" x14ac:dyDescent="0.3">
      <c r="A10" s="86" t="s">
        <v>187</v>
      </c>
      <c r="B10" s="87">
        <v>100</v>
      </c>
      <c r="C10" s="84">
        <f t="shared" si="3"/>
        <v>80.000799999999998</v>
      </c>
      <c r="D10" s="77">
        <f t="shared" si="0"/>
        <v>19.999200000000002</v>
      </c>
      <c r="E10" s="79">
        <f t="shared" si="1"/>
        <v>0.19999200000000003</v>
      </c>
      <c r="F10" s="85" t="str">
        <f t="shared" si="2"/>
        <v>Great</v>
      </c>
      <c r="G10" s="1"/>
      <c r="H10" s="1"/>
      <c r="I10" s="1"/>
      <c r="J10" s="1"/>
      <c r="K10" s="1"/>
      <c r="L10" s="1"/>
      <c r="M10" s="1"/>
      <c r="N10" s="1"/>
      <c r="O10" s="1"/>
      <c r="P10" s="1"/>
    </row>
    <row r="11" spans="1:16" ht="15.75" customHeight="1" x14ac:dyDescent="0.3">
      <c r="A11" s="149" t="s">
        <v>879</v>
      </c>
      <c r="B11" s="83">
        <v>75</v>
      </c>
      <c r="C11" s="84">
        <f t="shared" si="3"/>
        <v>60</v>
      </c>
      <c r="D11" s="77">
        <f t="shared" si="0"/>
        <v>15</v>
      </c>
      <c r="E11" s="79">
        <f t="shared" si="1"/>
        <v>0.2</v>
      </c>
      <c r="F11" s="85" t="str">
        <f t="shared" si="2"/>
        <v>Great</v>
      </c>
      <c r="G11" s="1"/>
      <c r="H11" s="1"/>
      <c r="I11" s="1"/>
      <c r="J11" s="1"/>
      <c r="K11" s="1"/>
      <c r="L11" s="1"/>
      <c r="M11" s="1"/>
      <c r="N11" s="1"/>
      <c r="O11" s="1"/>
      <c r="P11" s="1"/>
    </row>
    <row r="12" spans="1:16" ht="15.75" customHeight="1" x14ac:dyDescent="0.3">
      <c r="A12" s="86" t="s">
        <v>190</v>
      </c>
      <c r="B12" s="83">
        <v>75</v>
      </c>
      <c r="C12" s="84">
        <f t="shared" si="3"/>
        <v>60</v>
      </c>
      <c r="D12" s="77">
        <f t="shared" si="0"/>
        <v>15</v>
      </c>
      <c r="E12" s="79">
        <f t="shared" si="1"/>
        <v>0.2</v>
      </c>
      <c r="F12" s="85" t="str">
        <f t="shared" si="2"/>
        <v>Great</v>
      </c>
      <c r="G12" s="1"/>
      <c r="H12" s="1"/>
      <c r="I12" s="1"/>
      <c r="J12" s="1"/>
      <c r="K12" s="1"/>
      <c r="L12" s="1"/>
      <c r="M12" s="1"/>
      <c r="N12" s="1"/>
      <c r="O12" s="1"/>
      <c r="P12" s="1"/>
    </row>
    <row r="13" spans="1:16" ht="15.75" customHeight="1" x14ac:dyDescent="0.3">
      <c r="A13" s="86" t="s">
        <v>77</v>
      </c>
      <c r="B13" s="83">
        <v>50</v>
      </c>
      <c r="C13" s="84">
        <f t="shared" si="3"/>
        <v>40</v>
      </c>
      <c r="D13" s="77">
        <f t="shared" si="0"/>
        <v>10</v>
      </c>
      <c r="E13" s="79">
        <f t="shared" si="1"/>
        <v>0.2</v>
      </c>
      <c r="F13" s="85" t="str">
        <f t="shared" si="2"/>
        <v>Great</v>
      </c>
      <c r="G13" s="1"/>
      <c r="H13" s="1"/>
      <c r="I13" s="1"/>
      <c r="J13" s="1"/>
      <c r="K13" s="1"/>
      <c r="L13" s="1"/>
      <c r="M13" s="1"/>
      <c r="N13" s="1"/>
      <c r="O13" s="1"/>
      <c r="P13" s="1"/>
    </row>
    <row r="14" spans="1:16" ht="15.75" customHeight="1" x14ac:dyDescent="0.3">
      <c r="A14" s="88" t="s">
        <v>129</v>
      </c>
      <c r="B14" s="89">
        <v>50</v>
      </c>
      <c r="C14" s="84">
        <f t="shared" si="3"/>
        <v>40.001999999999995</v>
      </c>
      <c r="D14" s="77">
        <f t="shared" si="0"/>
        <v>9.9980000000000047</v>
      </c>
      <c r="E14" s="79">
        <f t="shared" si="1"/>
        <v>0.19996000000000008</v>
      </c>
      <c r="F14" s="85" t="str">
        <f t="shared" si="2"/>
        <v>Great</v>
      </c>
      <c r="G14" s="1"/>
      <c r="H14" s="1"/>
      <c r="I14" s="1"/>
      <c r="J14" s="1"/>
      <c r="K14" s="1"/>
      <c r="L14" s="1"/>
      <c r="M14" s="1"/>
      <c r="N14" s="1"/>
      <c r="O14" s="1"/>
      <c r="P14" s="1"/>
    </row>
    <row r="15" spans="1:16" ht="15.75" customHeight="1" x14ac:dyDescent="0.3">
      <c r="A15" s="88" t="s">
        <v>134</v>
      </c>
      <c r="B15" s="89">
        <v>50</v>
      </c>
      <c r="C15" s="84">
        <f t="shared" si="3"/>
        <v>40</v>
      </c>
      <c r="D15" s="77">
        <f t="shared" si="0"/>
        <v>10</v>
      </c>
      <c r="E15" s="79">
        <f t="shared" si="1"/>
        <v>0.2</v>
      </c>
      <c r="F15" s="85" t="str">
        <f t="shared" si="2"/>
        <v>Great</v>
      </c>
      <c r="G15" s="1"/>
      <c r="H15" s="1"/>
      <c r="I15" s="1"/>
      <c r="J15" s="1"/>
      <c r="K15" s="1"/>
      <c r="L15" s="1"/>
      <c r="M15" s="1"/>
      <c r="N15" s="1"/>
      <c r="O15" s="1"/>
      <c r="P15" s="1"/>
    </row>
    <row r="16" spans="1:16" ht="15.75" customHeight="1" x14ac:dyDescent="0.3">
      <c r="A16" s="90" t="s">
        <v>140</v>
      </c>
      <c r="B16" s="92">
        <v>50</v>
      </c>
      <c r="C16" s="84">
        <f t="shared" si="3"/>
        <v>40.001999999999995</v>
      </c>
      <c r="D16" s="93">
        <f t="shared" si="0"/>
        <v>9.9980000000000047</v>
      </c>
      <c r="E16" s="79">
        <f t="shared" si="1"/>
        <v>0.19996000000000008</v>
      </c>
      <c r="F16" s="95" t="str">
        <f t="shared" si="2"/>
        <v>Great</v>
      </c>
      <c r="G16" s="1"/>
      <c r="H16" s="1"/>
      <c r="I16" s="1"/>
      <c r="J16" s="1"/>
      <c r="K16" s="1"/>
      <c r="L16" s="1"/>
      <c r="M16" s="1"/>
      <c r="N16" s="1"/>
      <c r="O16" s="1"/>
      <c r="P16" s="1"/>
    </row>
    <row r="17" spans="1:16" ht="24.75" customHeight="1" x14ac:dyDescent="0.3">
      <c r="A17" s="97" t="s">
        <v>198</v>
      </c>
      <c r="B17" s="98">
        <v>1000</v>
      </c>
      <c r="C17" s="100">
        <f>SUM(C6:C16)</f>
        <v>800.0107999999999</v>
      </c>
      <c r="D17" s="103">
        <f t="shared" si="0"/>
        <v>199.9892000000001</v>
      </c>
      <c r="E17" s="79">
        <f t="shared" si="1"/>
        <v>0.19998920000000009</v>
      </c>
      <c r="F17" s="105" t="str">
        <f t="shared" si="2"/>
        <v>Great</v>
      </c>
      <c r="G17" s="1"/>
      <c r="H17" s="1"/>
      <c r="I17" s="1"/>
      <c r="J17" s="1"/>
      <c r="K17" s="1"/>
      <c r="L17" s="1"/>
      <c r="M17" s="1"/>
      <c r="N17" s="1"/>
      <c r="O17" s="1"/>
      <c r="P17" s="1"/>
    </row>
    <row r="18" spans="1:16" ht="15.75" customHeight="1" x14ac:dyDescent="0.3">
      <c r="A18" s="26"/>
      <c r="B18" s="67"/>
      <c r="C18" s="1"/>
      <c r="D18" s="1"/>
      <c r="E18" s="1"/>
      <c r="F18" s="25"/>
      <c r="G18" s="1"/>
      <c r="H18" s="1"/>
      <c r="I18" s="1"/>
      <c r="J18" s="1"/>
      <c r="K18" s="1"/>
      <c r="L18" s="1"/>
      <c r="M18" s="1"/>
      <c r="N18" s="1"/>
      <c r="O18" s="1"/>
      <c r="P18" s="1"/>
    </row>
    <row r="19" spans="1:16" ht="24.75" customHeight="1" x14ac:dyDescent="0.4">
      <c r="A19" s="68" t="s">
        <v>205</v>
      </c>
      <c r="B19" s="69"/>
      <c r="C19" s="69"/>
      <c r="D19" s="69"/>
      <c r="E19" s="70"/>
      <c r="F19" s="71"/>
      <c r="G19" s="1"/>
      <c r="H19" s="1"/>
      <c r="I19" s="1"/>
      <c r="J19" s="1"/>
      <c r="K19" s="1"/>
      <c r="L19" s="1"/>
      <c r="M19" s="1"/>
      <c r="N19" s="1"/>
      <c r="O19" s="1"/>
      <c r="P19" s="1"/>
    </row>
    <row r="20" spans="1:16" ht="60" customHeight="1" x14ac:dyDescent="0.3">
      <c r="A20" s="311" t="s">
        <v>206</v>
      </c>
      <c r="B20" s="310" t="s">
        <v>207</v>
      </c>
      <c r="C20" s="315" t="s">
        <v>208</v>
      </c>
      <c r="D20" s="310" t="s">
        <v>210</v>
      </c>
      <c r="E20" s="311" t="s">
        <v>164</v>
      </c>
      <c r="F20" s="311" t="s">
        <v>165</v>
      </c>
      <c r="G20" s="1"/>
      <c r="H20" s="1"/>
      <c r="I20" s="1"/>
      <c r="J20" s="1"/>
      <c r="K20" s="1"/>
      <c r="L20" s="1"/>
      <c r="M20" s="1"/>
      <c r="N20" s="1"/>
      <c r="O20" s="1"/>
      <c r="P20" s="1"/>
    </row>
    <row r="21" spans="1:16" ht="15.75" customHeight="1" x14ac:dyDescent="0.3">
      <c r="A21" s="312"/>
      <c r="B21" s="308"/>
      <c r="C21" s="316"/>
      <c r="D21" s="308"/>
      <c r="E21" s="316"/>
      <c r="F21" s="316"/>
      <c r="G21" s="1"/>
      <c r="H21" s="1"/>
      <c r="I21" s="1"/>
      <c r="J21" s="1"/>
      <c r="K21" s="1"/>
      <c r="L21" s="1"/>
      <c r="M21" s="1"/>
      <c r="N21" s="1"/>
      <c r="O21" s="1"/>
      <c r="P21" s="1"/>
    </row>
    <row r="22" spans="1:16" ht="15.75" customHeight="1" x14ac:dyDescent="0.3">
      <c r="A22" s="72" t="s">
        <v>17</v>
      </c>
      <c r="B22" s="77">
        <v>129</v>
      </c>
      <c r="C22" s="75">
        <f>'Report Card'!K3</f>
        <v>120</v>
      </c>
      <c r="D22" s="77">
        <f t="shared" ref="D22:D33" si="4">B22-C22</f>
        <v>9</v>
      </c>
      <c r="E22" s="111">
        <f t="shared" ref="E22:E33" si="5">D22/C22</f>
        <v>7.4999999999999997E-2</v>
      </c>
      <c r="F22" s="85" t="str">
        <f t="shared" ref="F22:F32" si="6">IF(E22&lt;=0%,"Great, you beat some of the best!",IF(E22&lt;=5%,"Close","Keep driving improvement"))</f>
        <v>Keep driving improvement</v>
      </c>
      <c r="G22" s="1"/>
      <c r="H22" s="1"/>
      <c r="I22" s="1"/>
      <c r="J22" s="1"/>
      <c r="K22" s="1"/>
      <c r="L22" s="1"/>
      <c r="M22" s="1"/>
      <c r="N22" s="1"/>
      <c r="O22" s="1"/>
      <c r="P22" s="1"/>
    </row>
    <row r="23" spans="1:16" ht="15.75" customHeight="1" x14ac:dyDescent="0.3">
      <c r="A23" s="72" t="s">
        <v>48</v>
      </c>
      <c r="B23" s="112">
        <v>133</v>
      </c>
      <c r="C23" s="84">
        <f>'Report Card'!K8</f>
        <v>120</v>
      </c>
      <c r="D23" s="77">
        <f t="shared" si="4"/>
        <v>13</v>
      </c>
      <c r="E23" s="113">
        <f t="shared" si="5"/>
        <v>0.10833333333333334</v>
      </c>
      <c r="F23" s="85" t="str">
        <f t="shared" si="6"/>
        <v>Keep driving improvement</v>
      </c>
      <c r="G23" s="1"/>
      <c r="H23" s="1"/>
      <c r="I23" s="1"/>
      <c r="J23" s="1"/>
      <c r="K23" s="1"/>
      <c r="L23" s="1"/>
      <c r="M23" s="1"/>
      <c r="N23" s="1"/>
      <c r="O23" s="1"/>
      <c r="P23" s="1"/>
    </row>
    <row r="24" spans="1:16" ht="15.75" customHeight="1" x14ac:dyDescent="0.3">
      <c r="A24" s="72" t="s">
        <v>57</v>
      </c>
      <c r="B24" s="112">
        <v>43</v>
      </c>
      <c r="C24" s="84">
        <f>'Report Card'!K14</f>
        <v>40.001999999999995</v>
      </c>
      <c r="D24" s="77">
        <f t="shared" si="4"/>
        <v>2.9980000000000047</v>
      </c>
      <c r="E24" s="113">
        <f t="shared" si="5"/>
        <v>7.4946252687365753E-2</v>
      </c>
      <c r="F24" s="85" t="str">
        <f t="shared" si="6"/>
        <v>Keep driving improvement</v>
      </c>
      <c r="G24" s="1"/>
      <c r="H24" s="1"/>
      <c r="I24" s="1"/>
      <c r="J24" s="1"/>
      <c r="K24" s="1"/>
      <c r="L24" s="1"/>
      <c r="M24" s="1"/>
      <c r="N24" s="1"/>
      <c r="O24" s="1"/>
      <c r="P24" s="1"/>
    </row>
    <row r="25" spans="1:16" ht="15.75" customHeight="1" x14ac:dyDescent="0.3">
      <c r="A25" s="149" t="s">
        <v>877</v>
      </c>
      <c r="B25" s="112">
        <v>176</v>
      </c>
      <c r="C25" s="84">
        <f>'Report Card'!K18</f>
        <v>160.00400000000002</v>
      </c>
      <c r="D25" s="77">
        <f t="shared" si="4"/>
        <v>15.995999999999981</v>
      </c>
      <c r="E25" s="113">
        <f t="shared" si="5"/>
        <v>9.9972500687482688E-2</v>
      </c>
      <c r="F25" s="85" t="str">
        <f t="shared" si="6"/>
        <v>Keep driving improvement</v>
      </c>
      <c r="G25" s="1"/>
      <c r="H25" s="1"/>
      <c r="I25" s="1"/>
      <c r="J25" s="1"/>
      <c r="K25" s="1"/>
      <c r="L25" s="1"/>
      <c r="M25" s="1"/>
      <c r="N25" s="1"/>
      <c r="O25" s="1"/>
      <c r="P25" s="1"/>
    </row>
    <row r="26" spans="1:16" ht="15.75" customHeight="1" x14ac:dyDescent="0.3">
      <c r="A26" s="86" t="s">
        <v>187</v>
      </c>
      <c r="B26" s="112">
        <v>79</v>
      </c>
      <c r="C26" s="84">
        <f>'Report Card'!K36</f>
        <v>80.000799999999998</v>
      </c>
      <c r="D26" s="77">
        <f t="shared" si="4"/>
        <v>-1.0007999999999981</v>
      </c>
      <c r="E26" s="113">
        <f t="shared" si="5"/>
        <v>-1.2509874901250965E-2</v>
      </c>
      <c r="F26" s="85" t="str">
        <f t="shared" si="6"/>
        <v>Great, you beat some of the best!</v>
      </c>
      <c r="G26" s="1"/>
      <c r="H26" s="1"/>
      <c r="I26" s="1"/>
      <c r="J26" s="1"/>
      <c r="K26" s="1"/>
      <c r="L26" s="1"/>
      <c r="M26" s="1"/>
      <c r="N26" s="1"/>
      <c r="O26" s="1"/>
      <c r="P26" s="1"/>
    </row>
    <row r="27" spans="1:16" ht="15.75" customHeight="1" x14ac:dyDescent="0.3">
      <c r="A27" s="149" t="s">
        <v>879</v>
      </c>
      <c r="B27" s="112">
        <v>63</v>
      </c>
      <c r="C27" s="84">
        <f>'Report Card'!K48</f>
        <v>60</v>
      </c>
      <c r="D27" s="77">
        <f t="shared" si="4"/>
        <v>3</v>
      </c>
      <c r="E27" s="113">
        <f t="shared" si="5"/>
        <v>0.05</v>
      </c>
      <c r="F27" s="85" t="str">
        <f t="shared" si="6"/>
        <v>Close</v>
      </c>
      <c r="G27" s="1"/>
      <c r="H27" s="1"/>
      <c r="I27" s="1"/>
      <c r="J27" s="1"/>
      <c r="K27" s="1"/>
      <c r="L27" s="1"/>
      <c r="M27" s="1"/>
      <c r="N27" s="1"/>
      <c r="O27" s="1"/>
      <c r="P27" s="1"/>
    </row>
    <row r="28" spans="1:16" ht="15.75" customHeight="1" x14ac:dyDescent="0.3">
      <c r="A28" s="86" t="s">
        <v>190</v>
      </c>
      <c r="B28" s="112">
        <v>63</v>
      </c>
      <c r="C28" s="84">
        <f>'Report Card'!K52</f>
        <v>60</v>
      </c>
      <c r="D28" s="77">
        <f t="shared" si="4"/>
        <v>3</v>
      </c>
      <c r="E28" s="113">
        <f t="shared" si="5"/>
        <v>0.05</v>
      </c>
      <c r="F28" s="85" t="str">
        <f t="shared" si="6"/>
        <v>Close</v>
      </c>
      <c r="G28" s="1"/>
      <c r="H28" s="1"/>
      <c r="I28" s="1"/>
      <c r="J28" s="1"/>
      <c r="K28" s="1"/>
      <c r="L28" s="1"/>
      <c r="M28" s="1"/>
      <c r="N28" s="1"/>
      <c r="O28" s="1"/>
      <c r="P28" s="1"/>
    </row>
    <row r="29" spans="1:16" ht="15.75" customHeight="1" x14ac:dyDescent="0.3">
      <c r="A29" s="86" t="s">
        <v>77</v>
      </c>
      <c r="B29" s="112">
        <v>41</v>
      </c>
      <c r="C29" s="84">
        <f>'Report Card'!K56</f>
        <v>40</v>
      </c>
      <c r="D29" s="77">
        <f t="shared" si="4"/>
        <v>1</v>
      </c>
      <c r="E29" s="113">
        <f t="shared" si="5"/>
        <v>2.5000000000000001E-2</v>
      </c>
      <c r="F29" s="85" t="str">
        <f t="shared" si="6"/>
        <v>Close</v>
      </c>
      <c r="G29" s="1"/>
      <c r="H29" s="1"/>
      <c r="I29" s="1"/>
      <c r="J29" s="1"/>
      <c r="K29" s="1"/>
      <c r="L29" s="1"/>
      <c r="M29" s="1"/>
      <c r="N29" s="1"/>
      <c r="O29" s="1"/>
      <c r="P29" s="1"/>
    </row>
    <row r="30" spans="1:16" ht="15.75" customHeight="1" x14ac:dyDescent="0.3">
      <c r="A30" s="88" t="s">
        <v>129</v>
      </c>
      <c r="B30" s="112">
        <v>39</v>
      </c>
      <c r="C30" s="84">
        <f>'Report Card'!K61</f>
        <v>40.001999999999995</v>
      </c>
      <c r="D30" s="77">
        <f t="shared" si="4"/>
        <v>-1.0019999999999953</v>
      </c>
      <c r="E30" s="113">
        <f t="shared" si="5"/>
        <v>-2.5048747562621754E-2</v>
      </c>
      <c r="F30" s="85" t="str">
        <f t="shared" si="6"/>
        <v>Great, you beat some of the best!</v>
      </c>
      <c r="G30" s="1"/>
      <c r="H30" s="1"/>
      <c r="I30" s="1"/>
      <c r="J30" s="1"/>
      <c r="K30" s="1"/>
      <c r="L30" s="1"/>
      <c r="M30" s="1"/>
      <c r="N30" s="1"/>
      <c r="O30" s="1"/>
      <c r="P30" s="1"/>
    </row>
    <row r="31" spans="1:16" ht="15.75" customHeight="1" x14ac:dyDescent="0.3">
      <c r="A31" s="88" t="s">
        <v>134</v>
      </c>
      <c r="B31" s="112">
        <v>41</v>
      </c>
      <c r="C31" s="84">
        <f>'Report Card'!K65</f>
        <v>40</v>
      </c>
      <c r="D31" s="77">
        <f t="shared" si="4"/>
        <v>1</v>
      </c>
      <c r="E31" s="113">
        <f t="shared" si="5"/>
        <v>2.5000000000000001E-2</v>
      </c>
      <c r="F31" s="85" t="str">
        <f t="shared" si="6"/>
        <v>Close</v>
      </c>
      <c r="G31" s="1"/>
      <c r="H31" s="1"/>
      <c r="I31" s="1"/>
      <c r="J31" s="1"/>
      <c r="K31" s="1"/>
      <c r="L31" s="1"/>
      <c r="M31" s="1"/>
      <c r="N31" s="1"/>
      <c r="O31" s="1"/>
      <c r="P31" s="1"/>
    </row>
    <row r="32" spans="1:16" ht="15.75" customHeight="1" x14ac:dyDescent="0.3">
      <c r="A32" s="90" t="s">
        <v>140</v>
      </c>
      <c r="B32" s="114">
        <v>41</v>
      </c>
      <c r="C32" s="115">
        <f>'Report Card'!K70</f>
        <v>40.001999999999995</v>
      </c>
      <c r="D32" s="77">
        <f t="shared" si="4"/>
        <v>0.99800000000000466</v>
      </c>
      <c r="E32" s="116">
        <f t="shared" si="5"/>
        <v>2.4948752562372001E-2</v>
      </c>
      <c r="F32" s="85" t="str">
        <f t="shared" si="6"/>
        <v>Close</v>
      </c>
      <c r="G32" s="1"/>
      <c r="H32" s="1"/>
      <c r="I32" s="1"/>
      <c r="J32" s="1"/>
      <c r="K32" s="1"/>
      <c r="L32" s="1"/>
      <c r="M32" s="1"/>
      <c r="N32" s="1"/>
      <c r="O32" s="1"/>
      <c r="P32" s="1"/>
    </row>
    <row r="33" spans="1:16" ht="24.75" customHeight="1" x14ac:dyDescent="0.3">
      <c r="A33" s="97" t="s">
        <v>198</v>
      </c>
      <c r="B33" s="117">
        <f t="shared" ref="B33:C33" si="7">SUM(B22:B32)</f>
        <v>848</v>
      </c>
      <c r="C33" s="100">
        <f t="shared" si="7"/>
        <v>800.0107999999999</v>
      </c>
      <c r="D33" s="117">
        <f t="shared" si="4"/>
        <v>47.989200000000096</v>
      </c>
      <c r="E33" s="105">
        <f t="shared" si="5"/>
        <v>5.998569019318252E-2</v>
      </c>
      <c r="F33" s="105"/>
      <c r="G33" s="1"/>
      <c r="H33" s="1"/>
      <c r="I33" s="1"/>
      <c r="J33" s="1"/>
      <c r="K33" s="1"/>
      <c r="L33" s="1"/>
      <c r="M33" s="1"/>
      <c r="N33" s="1"/>
      <c r="O33" s="1"/>
      <c r="P33" s="1"/>
    </row>
    <row r="34" spans="1:16" ht="15.75" customHeight="1" x14ac:dyDescent="0.3">
      <c r="A34" s="1"/>
      <c r="B34" s="1"/>
      <c r="C34" s="1"/>
      <c r="D34" s="1"/>
      <c r="E34" s="1"/>
      <c r="F34" s="1"/>
      <c r="G34" s="1"/>
      <c r="H34" s="1"/>
      <c r="I34" s="1"/>
      <c r="J34" s="1"/>
      <c r="K34" s="1"/>
      <c r="L34" s="1"/>
      <c r="M34" s="1"/>
      <c r="N34" s="1"/>
      <c r="O34" s="1"/>
      <c r="P34" s="1"/>
    </row>
  </sheetData>
  <sheetProtection algorithmName="SHA-512" hashValue="6QXI6VIH4QsyBuv0/lRnxVjTL/Ihl3CfnP1jF2/P6pE/qBX/sWHmjFYM9Sp9uFSslxqqr7C6rM7bF+J06iuIBQ==" saltValue="l9LzT87HHbX9kScIb75QTA==" spinCount="100000" sheet="1" objects="1" scenarios="1"/>
  <mergeCells count="12">
    <mergeCell ref="F20:F21"/>
    <mergeCell ref="B20:B21"/>
    <mergeCell ref="A20:A21"/>
    <mergeCell ref="E20:E21"/>
    <mergeCell ref="C20:C21"/>
    <mergeCell ref="D20:D21"/>
    <mergeCell ref="D4:D5"/>
    <mergeCell ref="A4:A5"/>
    <mergeCell ref="B4:B5"/>
    <mergeCell ref="C4:C5"/>
    <mergeCell ref="F4:F5"/>
    <mergeCell ref="E4:E5"/>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25"/>
  <sheetViews>
    <sheetView workbookViewId="0"/>
  </sheetViews>
  <sheetFormatPr defaultColWidth="11.19921875" defaultRowHeight="15" customHeight="1" x14ac:dyDescent="0.3"/>
  <cols>
    <col min="1" max="2" width="11" customWidth="1"/>
    <col min="3" max="3" width="8" customWidth="1"/>
    <col min="4" max="4" width="11" customWidth="1"/>
    <col min="5" max="5" width="16" customWidth="1"/>
    <col min="6" max="6" width="11" customWidth="1"/>
    <col min="7" max="7" width="12.5" customWidth="1"/>
    <col min="8" max="18" width="11" customWidth="1"/>
  </cols>
  <sheetData>
    <row r="1" spans="1:18" ht="117" customHeight="1" x14ac:dyDescent="0.55000000000000004">
      <c r="A1" s="118" t="s">
        <v>234</v>
      </c>
      <c r="B1" s="119"/>
      <c r="C1" s="119"/>
      <c r="D1" s="119"/>
      <c r="E1" s="119"/>
      <c r="F1" s="119"/>
      <c r="G1" s="120"/>
      <c r="H1" s="1"/>
      <c r="I1" s="1"/>
      <c r="J1" s="1"/>
      <c r="K1" s="1"/>
      <c r="L1" s="1"/>
      <c r="M1" s="1"/>
      <c r="N1" s="1"/>
      <c r="O1" s="1"/>
      <c r="P1" s="1"/>
      <c r="Q1" s="1"/>
      <c r="R1" s="1"/>
    </row>
    <row r="2" spans="1:18" ht="33.75" customHeight="1" x14ac:dyDescent="0.6">
      <c r="A2" s="121" t="s">
        <v>236</v>
      </c>
      <c r="B2" s="122"/>
      <c r="C2" s="122"/>
      <c r="D2" s="122"/>
      <c r="E2" s="122"/>
      <c r="F2" s="122"/>
      <c r="G2" s="123"/>
      <c r="H2" s="1"/>
    </row>
    <row r="3" spans="1:18" ht="90" customHeight="1" x14ac:dyDescent="0.4">
      <c r="A3" s="329" t="s">
        <v>58</v>
      </c>
      <c r="B3" s="302"/>
      <c r="C3" s="126" t="s">
        <v>59</v>
      </c>
      <c r="D3" s="38" t="s">
        <v>63</v>
      </c>
      <c r="E3" s="128" t="s">
        <v>243</v>
      </c>
      <c r="F3" s="129" t="s">
        <v>250</v>
      </c>
      <c r="G3" s="38" t="s">
        <v>260</v>
      </c>
      <c r="H3" s="1"/>
    </row>
    <row r="4" spans="1:18" ht="15.6" x14ac:dyDescent="0.3">
      <c r="A4" s="323" t="s">
        <v>75</v>
      </c>
      <c r="B4" s="306"/>
      <c r="C4" s="328">
        <v>1</v>
      </c>
      <c r="D4" s="328" t="str">
        <f>'AME Lean Sensei Questions'!J4</f>
        <v>A</v>
      </c>
      <c r="E4" s="320">
        <f>IF(Calculations!$D$4:$D$9="A+",5,IF(Calculations!$D$4:$D$9="A",4,IF(Calculations!$D$4:$D$9="B",3,IF(Calculations!$D$4:$D$9="C",2,IF(Calculations!$D$4:$D$9="D",1,IF(Calculations!$D$4:$D$9="F",0," "))))))</f>
        <v>4</v>
      </c>
      <c r="F4" s="1"/>
      <c r="G4" s="22"/>
      <c r="H4" s="1"/>
    </row>
    <row r="5" spans="1:18" ht="15.6" x14ac:dyDescent="0.3">
      <c r="A5" s="324"/>
      <c r="B5" s="322"/>
      <c r="C5" s="322"/>
      <c r="D5" s="322"/>
      <c r="E5" s="318"/>
      <c r="F5" s="1"/>
      <c r="G5" s="23"/>
      <c r="H5" s="1"/>
    </row>
    <row r="6" spans="1:18" ht="15.6" x14ac:dyDescent="0.3">
      <c r="A6" s="324"/>
      <c r="B6" s="322"/>
      <c r="C6" s="322"/>
      <c r="D6" s="322"/>
      <c r="E6" s="318"/>
      <c r="F6" s="1"/>
      <c r="G6" s="23"/>
      <c r="H6" s="1"/>
    </row>
    <row r="7" spans="1:18" ht="15.6" x14ac:dyDescent="0.3">
      <c r="A7" s="324"/>
      <c r="B7" s="322"/>
      <c r="C7" s="322"/>
      <c r="D7" s="322"/>
      <c r="E7" s="318"/>
      <c r="F7" s="1"/>
      <c r="G7" s="23"/>
      <c r="H7" s="1"/>
    </row>
    <row r="8" spans="1:18" ht="15.6" x14ac:dyDescent="0.3">
      <c r="A8" s="324"/>
      <c r="B8" s="322"/>
      <c r="C8" s="322"/>
      <c r="D8" s="322"/>
      <c r="E8" s="318"/>
      <c r="F8" s="1"/>
      <c r="G8" s="23"/>
      <c r="H8" s="1"/>
    </row>
    <row r="9" spans="1:18" ht="15.75" customHeight="1" x14ac:dyDescent="0.3">
      <c r="A9" s="324"/>
      <c r="B9" s="322"/>
      <c r="C9" s="322"/>
      <c r="D9" s="322"/>
      <c r="E9" s="316"/>
      <c r="F9" s="1"/>
      <c r="G9" s="23"/>
      <c r="H9" s="1"/>
    </row>
    <row r="10" spans="1:18" ht="15.75" customHeight="1" x14ac:dyDescent="0.3">
      <c r="A10" s="324"/>
      <c r="B10" s="322"/>
      <c r="C10" s="133"/>
      <c r="D10" s="42"/>
      <c r="E10" s="42"/>
      <c r="F10" s="1"/>
      <c r="G10" s="23"/>
      <c r="H10" s="1"/>
    </row>
    <row r="11" spans="1:18" ht="15.75" customHeight="1" x14ac:dyDescent="0.3">
      <c r="A11" s="324"/>
      <c r="B11" s="322"/>
      <c r="C11" s="321">
        <v>2</v>
      </c>
      <c r="D11" s="321" t="str">
        <f>'AME Lean Sensei Questions'!J11</f>
        <v>A</v>
      </c>
      <c r="E11" s="320">
        <f>IF(Calculations!$D$11:$D$16="A+",5,IF(Calculations!$D$11:$D$16="A",4,IF(Calculations!$D$11:$D$16="B",3,IF(Calculations!$D$11:$D$16="C",2,IF(Calculations!$D$11:$D$16="D",1,IF(Calculations!$D$11:$D$16="F",0," "))))))</f>
        <v>4</v>
      </c>
      <c r="F11" s="1"/>
      <c r="G11" s="23"/>
      <c r="H11" s="1"/>
    </row>
    <row r="12" spans="1:18" ht="15.75" customHeight="1" x14ac:dyDescent="0.3">
      <c r="A12" s="324"/>
      <c r="B12" s="322"/>
      <c r="C12" s="322"/>
      <c r="D12" s="322"/>
      <c r="E12" s="318"/>
      <c r="F12" s="1"/>
      <c r="G12" s="23"/>
      <c r="H12" s="1"/>
    </row>
    <row r="13" spans="1:18" ht="15.75" customHeight="1" x14ac:dyDescent="0.3">
      <c r="A13" s="324"/>
      <c r="B13" s="322"/>
      <c r="C13" s="322"/>
      <c r="D13" s="322"/>
      <c r="E13" s="318"/>
      <c r="F13" s="1"/>
      <c r="G13" s="23"/>
      <c r="H13" s="1"/>
    </row>
    <row r="14" spans="1:18" ht="15.75" customHeight="1" x14ac:dyDescent="0.3">
      <c r="A14" s="324"/>
      <c r="B14" s="322"/>
      <c r="C14" s="322"/>
      <c r="D14" s="322"/>
      <c r="E14" s="318"/>
      <c r="F14" s="1"/>
      <c r="G14" s="23"/>
      <c r="H14" s="1"/>
    </row>
    <row r="15" spans="1:18" ht="15.75" customHeight="1" x14ac:dyDescent="0.3">
      <c r="A15" s="324"/>
      <c r="B15" s="322"/>
      <c r="C15" s="322"/>
      <c r="D15" s="322"/>
      <c r="E15" s="318"/>
      <c r="F15" s="1"/>
      <c r="G15" s="23"/>
      <c r="H15" s="1"/>
    </row>
    <row r="16" spans="1:18" ht="15.75" customHeight="1" x14ac:dyDescent="0.3">
      <c r="A16" s="324"/>
      <c r="B16" s="322"/>
      <c r="C16" s="309"/>
      <c r="D16" s="309"/>
      <c r="E16" s="316"/>
      <c r="F16" s="1"/>
      <c r="G16" s="23"/>
      <c r="H16" s="1"/>
    </row>
    <row r="17" spans="1:8" ht="15.75" customHeight="1" x14ac:dyDescent="0.3">
      <c r="A17" s="324"/>
      <c r="B17" s="322"/>
      <c r="C17" s="133"/>
      <c r="D17" s="42"/>
      <c r="E17" s="42"/>
      <c r="F17" s="1"/>
      <c r="G17" s="23"/>
      <c r="H17" s="1"/>
    </row>
    <row r="18" spans="1:8" ht="15.6" x14ac:dyDescent="0.3">
      <c r="A18" s="324"/>
      <c r="B18" s="322"/>
      <c r="C18" s="328">
        <f>C11+1</f>
        <v>3</v>
      </c>
      <c r="D18" s="321" t="str">
        <f>'AME Lean Sensei Questions'!J18</f>
        <v>A</v>
      </c>
      <c r="E18" s="320">
        <f>IF(Calculations!$D$18:$D$23="A+",5,IF(Calculations!$D$18:$D$23="A",4,IF(Calculations!$D$18:$D$23="B",3,IF(Calculations!$D$18:$D$23="C",2,IF(Calculations!$D$18:$D$23="D",1,IF(Calculations!$D$18:$D$23="F",0," "))))))</f>
        <v>4</v>
      </c>
      <c r="F18" s="1"/>
      <c r="G18" s="23"/>
      <c r="H18" s="1"/>
    </row>
    <row r="19" spans="1:8" ht="15.6" x14ac:dyDescent="0.3">
      <c r="A19" s="324"/>
      <c r="B19" s="322"/>
      <c r="C19" s="322"/>
      <c r="D19" s="322"/>
      <c r="E19" s="318"/>
      <c r="F19" s="1"/>
      <c r="G19" s="23"/>
      <c r="H19" s="1"/>
    </row>
    <row r="20" spans="1:8" ht="15.6" x14ac:dyDescent="0.3">
      <c r="A20" s="324"/>
      <c r="B20" s="322"/>
      <c r="C20" s="322"/>
      <c r="D20" s="322"/>
      <c r="E20" s="318"/>
      <c r="F20" s="1"/>
      <c r="G20" s="23"/>
      <c r="H20" s="1"/>
    </row>
    <row r="21" spans="1:8" ht="15.6" x14ac:dyDescent="0.3">
      <c r="A21" s="324"/>
      <c r="B21" s="322"/>
      <c r="C21" s="322"/>
      <c r="D21" s="322"/>
      <c r="E21" s="318"/>
      <c r="F21" s="1"/>
      <c r="G21" s="23"/>
      <c r="H21" s="1"/>
    </row>
    <row r="22" spans="1:8" ht="15.6" x14ac:dyDescent="0.3">
      <c r="A22" s="324"/>
      <c r="B22" s="322"/>
      <c r="C22" s="322"/>
      <c r="D22" s="322"/>
      <c r="E22" s="318"/>
      <c r="F22" s="1"/>
      <c r="G22" s="23"/>
      <c r="H22" s="1"/>
    </row>
    <row r="23" spans="1:8" ht="15.75" customHeight="1" x14ac:dyDescent="0.3">
      <c r="A23" s="324"/>
      <c r="B23" s="322"/>
      <c r="C23" s="309"/>
      <c r="D23" s="309"/>
      <c r="E23" s="316"/>
      <c r="F23" s="1"/>
      <c r="G23" s="23"/>
      <c r="H23" s="1"/>
    </row>
    <row r="24" spans="1:8" ht="15.75" customHeight="1" x14ac:dyDescent="0.3">
      <c r="A24" s="324"/>
      <c r="B24" s="322"/>
      <c r="C24" s="133"/>
      <c r="D24" s="42"/>
      <c r="E24" s="42"/>
      <c r="F24" s="1"/>
      <c r="G24" s="23"/>
      <c r="H24" s="1"/>
    </row>
    <row r="25" spans="1:8" ht="15.6" x14ac:dyDescent="0.3">
      <c r="A25" s="324"/>
      <c r="B25" s="322"/>
      <c r="C25" s="328">
        <f>C18+1</f>
        <v>4</v>
      </c>
      <c r="D25" s="321" t="str">
        <f>'AME Lean Sensei Questions'!J25</f>
        <v>A</v>
      </c>
      <c r="E25" s="320">
        <f>IF(Calculations!$D$25:$D$30="A+",5,IF(Calculations!$D$25:$D$30="A",4,IF(Calculations!$D$25:$D$30="B",3,IF(Calculations!$D$25:$D$30="C",2,IF(Calculations!$D$25:$D$30="D",1,IF(Calculations!$D$25:$D$30="F",0," "))))))</f>
        <v>4</v>
      </c>
      <c r="F25" s="1"/>
      <c r="G25" s="23"/>
      <c r="H25" s="1"/>
    </row>
    <row r="26" spans="1:8" ht="15.6" x14ac:dyDescent="0.3">
      <c r="A26" s="324"/>
      <c r="B26" s="322"/>
      <c r="C26" s="322"/>
      <c r="D26" s="322"/>
      <c r="E26" s="318"/>
      <c r="F26" s="1"/>
      <c r="G26" s="23"/>
      <c r="H26" s="1"/>
    </row>
    <row r="27" spans="1:8" ht="15.6" x14ac:dyDescent="0.3">
      <c r="A27" s="324"/>
      <c r="B27" s="322"/>
      <c r="C27" s="322"/>
      <c r="D27" s="322"/>
      <c r="E27" s="318"/>
      <c r="F27" s="1"/>
      <c r="G27" s="23"/>
      <c r="H27" s="1"/>
    </row>
    <row r="28" spans="1:8" ht="15.6" x14ac:dyDescent="0.3">
      <c r="A28" s="324"/>
      <c r="B28" s="322"/>
      <c r="C28" s="322"/>
      <c r="D28" s="322"/>
      <c r="E28" s="318"/>
      <c r="F28" s="1"/>
      <c r="G28" s="23"/>
      <c r="H28" s="1"/>
    </row>
    <row r="29" spans="1:8" ht="15.6" x14ac:dyDescent="0.3">
      <c r="A29" s="324"/>
      <c r="B29" s="322"/>
      <c r="C29" s="322"/>
      <c r="D29" s="322"/>
      <c r="E29" s="318"/>
      <c r="F29" s="1"/>
      <c r="G29" s="23"/>
      <c r="H29" s="1"/>
    </row>
    <row r="30" spans="1:8" ht="15.75" customHeight="1" x14ac:dyDescent="0.3">
      <c r="A30" s="325"/>
      <c r="B30" s="326"/>
      <c r="C30" s="309"/>
      <c r="D30" s="309"/>
      <c r="E30" s="316"/>
      <c r="F30" s="1"/>
      <c r="G30" s="46"/>
      <c r="H30" s="1"/>
    </row>
    <row r="31" spans="1:8" ht="15.75" customHeight="1" x14ac:dyDescent="0.6">
      <c r="A31" s="136"/>
      <c r="B31" s="137"/>
      <c r="C31" s="133"/>
      <c r="D31" s="42"/>
      <c r="E31" s="138">
        <f>SUM(E4:E30)</f>
        <v>16</v>
      </c>
      <c r="F31" s="15">
        <v>7.5</v>
      </c>
      <c r="G31" s="139">
        <f>F31*E31</f>
        <v>120</v>
      </c>
      <c r="H31" s="1"/>
    </row>
    <row r="32" spans="1:8" ht="15.6" x14ac:dyDescent="0.3">
      <c r="A32" s="323" t="s">
        <v>199</v>
      </c>
      <c r="B32" s="306"/>
      <c r="C32" s="328">
        <f>C25+1</f>
        <v>5</v>
      </c>
      <c r="D32" s="321" t="str">
        <f>'AME Lean Sensei Questions'!J32</f>
        <v>A</v>
      </c>
      <c r="E32" s="320">
        <f>IF(Calculations!$D$32:$D$37="A+",5,IF(Calculations!$D$32:$D$37="A",4,IF(Calculations!$D$32:$D$37="B",3,IF(Calculations!$D$32:$D$37="C",2,IF(Calculations!$D$32:$D$37="D",1,IF(Calculations!$D$32:$D$37="F",0," "))))))</f>
        <v>4</v>
      </c>
      <c r="F32" s="1"/>
      <c r="G32" s="22"/>
      <c r="H32" s="1"/>
    </row>
    <row r="33" spans="1:8" ht="15.6" x14ac:dyDescent="0.3">
      <c r="A33" s="324"/>
      <c r="B33" s="322"/>
      <c r="C33" s="322"/>
      <c r="D33" s="322"/>
      <c r="E33" s="318"/>
      <c r="F33" s="1"/>
      <c r="G33" s="23"/>
      <c r="H33" s="1"/>
    </row>
    <row r="34" spans="1:8" ht="15.6" x14ac:dyDescent="0.3">
      <c r="A34" s="324"/>
      <c r="B34" s="322"/>
      <c r="C34" s="322"/>
      <c r="D34" s="322"/>
      <c r="E34" s="318"/>
      <c r="F34" s="1"/>
      <c r="G34" s="23"/>
      <c r="H34" s="1"/>
    </row>
    <row r="35" spans="1:8" ht="15.6" x14ac:dyDescent="0.3">
      <c r="A35" s="324"/>
      <c r="B35" s="322"/>
      <c r="C35" s="322"/>
      <c r="D35" s="322"/>
      <c r="E35" s="318"/>
      <c r="F35" s="1"/>
      <c r="G35" s="23"/>
      <c r="H35" s="1"/>
    </row>
    <row r="36" spans="1:8" ht="15.6" x14ac:dyDescent="0.3">
      <c r="A36" s="324"/>
      <c r="B36" s="322"/>
      <c r="C36" s="322"/>
      <c r="D36" s="322"/>
      <c r="E36" s="318"/>
      <c r="F36" s="1"/>
      <c r="G36" s="23"/>
      <c r="H36" s="1"/>
    </row>
    <row r="37" spans="1:8" ht="15.75" customHeight="1" x14ac:dyDescent="0.3">
      <c r="A37" s="324"/>
      <c r="B37" s="322"/>
      <c r="C37" s="309"/>
      <c r="D37" s="309"/>
      <c r="E37" s="316"/>
      <c r="F37" s="1"/>
      <c r="G37" s="23"/>
      <c r="H37" s="1"/>
    </row>
    <row r="38" spans="1:8" ht="15.75" customHeight="1" x14ac:dyDescent="0.3">
      <c r="A38" s="324"/>
      <c r="B38" s="322"/>
      <c r="C38" s="133"/>
      <c r="D38" s="42"/>
      <c r="E38" s="42"/>
      <c r="F38" s="1"/>
      <c r="G38" s="23"/>
      <c r="H38" s="1"/>
    </row>
    <row r="39" spans="1:8" ht="15.6" x14ac:dyDescent="0.3">
      <c r="A39" s="324"/>
      <c r="B39" s="322"/>
      <c r="C39" s="328">
        <f>C32+1</f>
        <v>6</v>
      </c>
      <c r="D39" s="321" t="str">
        <f>'AME Lean Sensei Questions'!J39</f>
        <v>A</v>
      </c>
      <c r="E39" s="320">
        <f>IF(Calculations!$D$39:$D$44="A+",5,IF(Calculations!$D$39:$D$44="A",4,IF(Calculations!$D$39:$D$44="B",3,IF(Calculations!$D$39:$D$44="C",2,IF(Calculations!$D$39:$D$44="D",1,IF(Calculations!$D$39:$D$44="F",0," "))))))</f>
        <v>4</v>
      </c>
      <c r="F39" s="1"/>
      <c r="G39" s="23"/>
      <c r="H39" s="1"/>
    </row>
    <row r="40" spans="1:8" ht="15.6" x14ac:dyDescent="0.3">
      <c r="A40" s="324"/>
      <c r="B40" s="322"/>
      <c r="C40" s="322"/>
      <c r="D40" s="322"/>
      <c r="E40" s="318"/>
      <c r="F40" s="1"/>
      <c r="G40" s="23"/>
      <c r="H40" s="1"/>
    </row>
    <row r="41" spans="1:8" ht="15.6" x14ac:dyDescent="0.3">
      <c r="A41" s="324"/>
      <c r="B41" s="322"/>
      <c r="C41" s="322"/>
      <c r="D41" s="322"/>
      <c r="E41" s="318"/>
      <c r="F41" s="1"/>
      <c r="G41" s="23"/>
      <c r="H41" s="1"/>
    </row>
    <row r="42" spans="1:8" ht="15.6" x14ac:dyDescent="0.3">
      <c r="A42" s="324"/>
      <c r="B42" s="322"/>
      <c r="C42" s="322"/>
      <c r="D42" s="322"/>
      <c r="E42" s="318"/>
      <c r="F42" s="1"/>
      <c r="G42" s="23"/>
      <c r="H42" s="1"/>
    </row>
    <row r="43" spans="1:8" ht="15.6" x14ac:dyDescent="0.3">
      <c r="A43" s="324"/>
      <c r="B43" s="322"/>
      <c r="C43" s="322"/>
      <c r="D43" s="322"/>
      <c r="E43" s="318"/>
      <c r="F43" s="1"/>
      <c r="G43" s="23"/>
      <c r="H43" s="1"/>
    </row>
    <row r="44" spans="1:8" ht="15.75" customHeight="1" x14ac:dyDescent="0.3">
      <c r="A44" s="324"/>
      <c r="B44" s="322"/>
      <c r="C44" s="309"/>
      <c r="D44" s="309"/>
      <c r="E44" s="316"/>
      <c r="F44" s="1"/>
      <c r="G44" s="23"/>
      <c r="H44" s="1"/>
    </row>
    <row r="45" spans="1:8" ht="15.75" customHeight="1" x14ac:dyDescent="0.3">
      <c r="A45" s="324"/>
      <c r="B45" s="322"/>
      <c r="C45" s="133"/>
      <c r="D45" s="42"/>
      <c r="E45" s="42"/>
      <c r="F45" s="1"/>
      <c r="G45" s="23"/>
      <c r="H45" s="1"/>
    </row>
    <row r="46" spans="1:8" ht="15.6" x14ac:dyDescent="0.3">
      <c r="A46" s="324"/>
      <c r="B46" s="322"/>
      <c r="C46" s="328">
        <f>C39+1</f>
        <v>7</v>
      </c>
      <c r="D46" s="321" t="str">
        <f>'AME Lean Sensei Questions'!J46</f>
        <v>A</v>
      </c>
      <c r="E46" s="320">
        <f>IF(Calculations!$D$46:$D$51="A+",5,IF(Calculations!$D$46:$D$51="A",4,IF(Calculations!$D$46:$D$51="B",3,IF(Calculations!$D$46:$D$51="C",2,IF(Calculations!$D$46:$D$51="D",1,IF(Calculations!$D$46:$D$51="F",0," "))))))</f>
        <v>4</v>
      </c>
      <c r="F46" s="1"/>
      <c r="G46" s="23"/>
      <c r="H46" s="1"/>
    </row>
    <row r="47" spans="1:8" ht="15.6" x14ac:dyDescent="0.3">
      <c r="A47" s="324"/>
      <c r="B47" s="322"/>
      <c r="C47" s="322"/>
      <c r="D47" s="322"/>
      <c r="E47" s="318"/>
      <c r="F47" s="1"/>
      <c r="G47" s="23"/>
      <c r="H47" s="1"/>
    </row>
    <row r="48" spans="1:8" ht="15.6" x14ac:dyDescent="0.3">
      <c r="A48" s="324"/>
      <c r="B48" s="322"/>
      <c r="C48" s="322"/>
      <c r="D48" s="322"/>
      <c r="E48" s="318"/>
      <c r="F48" s="1"/>
      <c r="G48" s="23"/>
      <c r="H48" s="1"/>
    </row>
    <row r="49" spans="1:8" ht="15.6" x14ac:dyDescent="0.3">
      <c r="A49" s="324"/>
      <c r="B49" s="322"/>
      <c r="C49" s="322"/>
      <c r="D49" s="322"/>
      <c r="E49" s="318"/>
      <c r="F49" s="1"/>
      <c r="G49" s="23"/>
      <c r="H49" s="1"/>
    </row>
    <row r="50" spans="1:8" ht="15.6" x14ac:dyDescent="0.3">
      <c r="A50" s="324"/>
      <c r="B50" s="322"/>
      <c r="C50" s="322"/>
      <c r="D50" s="322"/>
      <c r="E50" s="318"/>
      <c r="F50" s="1"/>
      <c r="G50" s="23"/>
      <c r="H50" s="1"/>
    </row>
    <row r="51" spans="1:8" ht="15.75" customHeight="1" x14ac:dyDescent="0.3">
      <c r="A51" s="324"/>
      <c r="B51" s="322"/>
      <c r="C51" s="309"/>
      <c r="D51" s="309"/>
      <c r="E51" s="316"/>
      <c r="F51" s="1"/>
      <c r="G51" s="23"/>
      <c r="H51" s="1"/>
    </row>
    <row r="52" spans="1:8" ht="15.75" customHeight="1" x14ac:dyDescent="0.3">
      <c r="A52" s="324"/>
      <c r="B52" s="322"/>
      <c r="C52" s="133"/>
      <c r="D52" s="42"/>
      <c r="E52" s="42"/>
      <c r="F52" s="1"/>
      <c r="G52" s="23"/>
      <c r="H52" s="1"/>
    </row>
    <row r="53" spans="1:8" ht="15.6" x14ac:dyDescent="0.3">
      <c r="A53" s="324"/>
      <c r="B53" s="322"/>
      <c r="C53" s="328">
        <f>C46+1</f>
        <v>8</v>
      </c>
      <c r="D53" s="321" t="str">
        <f>'AME Lean Sensei Questions'!J53</f>
        <v>A</v>
      </c>
      <c r="E53" s="320">
        <f>IF(Calculations!$D$53:$D$58="A+",5,IF(Calculations!$D$53:$D$58="A",4,IF(Calculations!$D$53:$D$58="B",3,IF(Calculations!$D$53:$D$58="C",2,IF(Calculations!$D$53:$D$58="D",1,IF(Calculations!$D$53:$D$58="F",0," "))))))</f>
        <v>4</v>
      </c>
      <c r="F53" s="1"/>
      <c r="G53" s="23"/>
      <c r="H53" s="1"/>
    </row>
    <row r="54" spans="1:8" ht="15.6" x14ac:dyDescent="0.3">
      <c r="A54" s="324"/>
      <c r="B54" s="322"/>
      <c r="C54" s="322"/>
      <c r="D54" s="322"/>
      <c r="E54" s="318"/>
      <c r="F54" s="1"/>
      <c r="G54" s="23"/>
      <c r="H54" s="1"/>
    </row>
    <row r="55" spans="1:8" ht="15.6" x14ac:dyDescent="0.3">
      <c r="A55" s="324"/>
      <c r="B55" s="322"/>
      <c r="C55" s="322"/>
      <c r="D55" s="322"/>
      <c r="E55" s="318"/>
      <c r="F55" s="1"/>
      <c r="G55" s="23"/>
      <c r="H55" s="1"/>
    </row>
    <row r="56" spans="1:8" ht="15.6" x14ac:dyDescent="0.3">
      <c r="A56" s="324"/>
      <c r="B56" s="322"/>
      <c r="C56" s="322"/>
      <c r="D56" s="322"/>
      <c r="E56" s="318"/>
      <c r="F56" s="1"/>
      <c r="G56" s="23"/>
      <c r="H56" s="1"/>
    </row>
    <row r="57" spans="1:8" ht="15.6" x14ac:dyDescent="0.3">
      <c r="A57" s="324"/>
      <c r="B57" s="322"/>
      <c r="C57" s="322"/>
      <c r="D57" s="322"/>
      <c r="E57" s="318"/>
      <c r="F57" s="1"/>
      <c r="G57" s="23"/>
      <c r="H57" s="1"/>
    </row>
    <row r="58" spans="1:8" ht="15.75" customHeight="1" x14ac:dyDescent="0.3">
      <c r="A58" s="324"/>
      <c r="B58" s="322"/>
      <c r="C58" s="309"/>
      <c r="D58" s="309"/>
      <c r="E58" s="316"/>
      <c r="F58" s="1"/>
      <c r="G58" s="23"/>
      <c r="H58" s="1"/>
    </row>
    <row r="59" spans="1:8" ht="15.75" customHeight="1" x14ac:dyDescent="0.3">
      <c r="A59" s="324"/>
      <c r="B59" s="322"/>
      <c r="C59" s="133"/>
      <c r="D59" s="42"/>
      <c r="E59" s="42"/>
      <c r="F59" s="1"/>
      <c r="G59" s="23"/>
      <c r="H59" s="1"/>
    </row>
    <row r="60" spans="1:8" ht="15.6" x14ac:dyDescent="0.3">
      <c r="A60" s="324"/>
      <c r="B60" s="322"/>
      <c r="C60" s="328">
        <f>C53+1</f>
        <v>9</v>
      </c>
      <c r="D60" s="321" t="str">
        <f>'AME Lean Sensei Questions'!J60</f>
        <v>A</v>
      </c>
      <c r="E60" s="320">
        <f>IF(Calculations!$D$60:$D$65="A+",5,IF(Calculations!$D$60:$D$65="A",4,IF(Calculations!$D$60:$D$65="B",3,IF(Calculations!$D$60:$D$65="C",2,IF(Calculations!$D$60:$D$65="D",1,IF(Calculations!$D$60:$D$65="F",0," "))))))</f>
        <v>4</v>
      </c>
      <c r="F60" s="1"/>
      <c r="G60" s="23"/>
      <c r="H60" s="1"/>
    </row>
    <row r="61" spans="1:8" ht="15.6" x14ac:dyDescent="0.3">
      <c r="A61" s="324"/>
      <c r="B61" s="322"/>
      <c r="C61" s="322"/>
      <c r="D61" s="322"/>
      <c r="E61" s="318"/>
      <c r="F61" s="1"/>
      <c r="G61" s="23"/>
      <c r="H61" s="1"/>
    </row>
    <row r="62" spans="1:8" ht="15.6" x14ac:dyDescent="0.3">
      <c r="A62" s="324"/>
      <c r="B62" s="322"/>
      <c r="C62" s="322"/>
      <c r="D62" s="322"/>
      <c r="E62" s="318"/>
      <c r="F62" s="1"/>
      <c r="G62" s="23"/>
      <c r="H62" s="1"/>
    </row>
    <row r="63" spans="1:8" ht="15.6" x14ac:dyDescent="0.3">
      <c r="A63" s="324"/>
      <c r="B63" s="322"/>
      <c r="C63" s="322"/>
      <c r="D63" s="322"/>
      <c r="E63" s="318"/>
      <c r="F63" s="1"/>
      <c r="G63" s="23"/>
      <c r="H63" s="1"/>
    </row>
    <row r="64" spans="1:8" ht="15.6" x14ac:dyDescent="0.3">
      <c r="A64" s="324"/>
      <c r="B64" s="322"/>
      <c r="C64" s="322"/>
      <c r="D64" s="322"/>
      <c r="E64" s="318"/>
      <c r="F64" s="1"/>
      <c r="G64" s="23"/>
      <c r="H64" s="1"/>
    </row>
    <row r="65" spans="1:8" ht="15.75" customHeight="1" x14ac:dyDescent="0.3">
      <c r="A65" s="325"/>
      <c r="B65" s="326"/>
      <c r="C65" s="309"/>
      <c r="D65" s="309"/>
      <c r="E65" s="316"/>
      <c r="F65" s="1"/>
      <c r="G65" s="46"/>
      <c r="H65" s="1"/>
    </row>
    <row r="66" spans="1:8" ht="15.75" customHeight="1" x14ac:dyDescent="0.6">
      <c r="A66" s="136"/>
      <c r="B66" s="137"/>
      <c r="C66" s="133"/>
      <c r="D66" s="42"/>
      <c r="E66" s="138">
        <f>SUM(E32:E65)</f>
        <v>20</v>
      </c>
      <c r="F66" s="15">
        <v>6</v>
      </c>
      <c r="G66" s="139">
        <f>F66*E66</f>
        <v>120</v>
      </c>
      <c r="H66" s="1"/>
    </row>
    <row r="67" spans="1:8" ht="15.6" x14ac:dyDescent="0.3">
      <c r="A67" s="323" t="s">
        <v>325</v>
      </c>
      <c r="B67" s="306"/>
      <c r="C67" s="328">
        <f>C60+1</f>
        <v>10</v>
      </c>
      <c r="D67" s="321" t="str">
        <f>'AME Lean Sensei Questions'!J67</f>
        <v>A</v>
      </c>
      <c r="E67" s="320">
        <f>IF(Calculations!$D$67:$D$72="A+",5,IF(Calculations!$D$67:$D$72="A",4,IF(Calculations!$D$67:$D$72="B",3,IF(Calculations!$D$67:$D$72="C",2,IF(Calculations!$D$67:$D$72="D",1,IF(Calculations!$D$67:$D$72="F",0," "))))))</f>
        <v>4</v>
      </c>
      <c r="F67" s="1"/>
      <c r="G67" s="22"/>
      <c r="H67" s="1"/>
    </row>
    <row r="68" spans="1:8" ht="15.6" x14ac:dyDescent="0.3">
      <c r="A68" s="324"/>
      <c r="B68" s="322"/>
      <c r="C68" s="322"/>
      <c r="D68" s="322"/>
      <c r="E68" s="318"/>
      <c r="F68" s="1"/>
      <c r="G68" s="23"/>
      <c r="H68" s="1"/>
    </row>
    <row r="69" spans="1:8" ht="15.6" x14ac:dyDescent="0.3">
      <c r="A69" s="324"/>
      <c r="B69" s="322"/>
      <c r="C69" s="322"/>
      <c r="D69" s="322"/>
      <c r="E69" s="318"/>
      <c r="F69" s="1"/>
      <c r="G69" s="23"/>
      <c r="H69" s="1"/>
    </row>
    <row r="70" spans="1:8" ht="15.6" x14ac:dyDescent="0.3">
      <c r="A70" s="324"/>
      <c r="B70" s="322"/>
      <c r="C70" s="322"/>
      <c r="D70" s="322"/>
      <c r="E70" s="318"/>
      <c r="F70" s="1"/>
      <c r="G70" s="23"/>
      <c r="H70" s="1"/>
    </row>
    <row r="71" spans="1:8" ht="15.6" x14ac:dyDescent="0.3">
      <c r="A71" s="324"/>
      <c r="B71" s="322"/>
      <c r="C71" s="322"/>
      <c r="D71" s="322"/>
      <c r="E71" s="318"/>
      <c r="F71" s="1"/>
      <c r="G71" s="23"/>
      <c r="H71" s="1"/>
    </row>
    <row r="72" spans="1:8" ht="15.75" customHeight="1" x14ac:dyDescent="0.3">
      <c r="A72" s="324"/>
      <c r="B72" s="322"/>
      <c r="C72" s="309"/>
      <c r="D72" s="309"/>
      <c r="E72" s="316"/>
      <c r="F72" s="1"/>
      <c r="G72" s="23"/>
      <c r="H72" s="1"/>
    </row>
    <row r="73" spans="1:8" ht="15.75" customHeight="1" x14ac:dyDescent="0.3">
      <c r="A73" s="324"/>
      <c r="B73" s="322"/>
      <c r="C73" s="133"/>
      <c r="D73" s="42"/>
      <c r="E73" s="42"/>
      <c r="F73" s="1"/>
      <c r="G73" s="23"/>
      <c r="H73" s="1"/>
    </row>
    <row r="74" spans="1:8" ht="15.6" x14ac:dyDescent="0.3">
      <c r="A74" s="324"/>
      <c r="B74" s="322"/>
      <c r="C74" s="328">
        <f>C67+1</f>
        <v>11</v>
      </c>
      <c r="D74" s="321" t="str">
        <f>'AME Lean Sensei Questions'!J74</f>
        <v>A</v>
      </c>
      <c r="E74" s="320">
        <f>IF(Calculations!$D$74:$D$79="A+",5,IF(Calculations!$D$74:$D$79="A",4,IF(Calculations!$D$74:$D$79="B",3,IF(Calculations!$D$74:$D$79="C",2,IF(Calculations!$D$74:$D$79="D",1,IF(Calculations!$D$74:$D$79="F",0," "))))))</f>
        <v>4</v>
      </c>
      <c r="F74" s="1"/>
      <c r="G74" s="23"/>
      <c r="H74" s="1"/>
    </row>
    <row r="75" spans="1:8" ht="15.6" x14ac:dyDescent="0.3">
      <c r="A75" s="324"/>
      <c r="B75" s="322"/>
      <c r="C75" s="322"/>
      <c r="D75" s="322"/>
      <c r="E75" s="318"/>
      <c r="F75" s="1"/>
      <c r="G75" s="23"/>
      <c r="H75" s="1"/>
    </row>
    <row r="76" spans="1:8" ht="15.6" x14ac:dyDescent="0.3">
      <c r="A76" s="324"/>
      <c r="B76" s="322"/>
      <c r="C76" s="322"/>
      <c r="D76" s="322"/>
      <c r="E76" s="318"/>
      <c r="F76" s="1"/>
      <c r="G76" s="23"/>
      <c r="H76" s="1"/>
    </row>
    <row r="77" spans="1:8" ht="15.6" x14ac:dyDescent="0.3">
      <c r="A77" s="324"/>
      <c r="B77" s="322"/>
      <c r="C77" s="322"/>
      <c r="D77" s="322"/>
      <c r="E77" s="318"/>
      <c r="F77" s="1"/>
      <c r="G77" s="23"/>
      <c r="H77" s="1"/>
    </row>
    <row r="78" spans="1:8" ht="15.6" x14ac:dyDescent="0.3">
      <c r="A78" s="324"/>
      <c r="B78" s="322"/>
      <c r="C78" s="322"/>
      <c r="D78" s="322"/>
      <c r="E78" s="318"/>
      <c r="F78" s="1"/>
      <c r="G78" s="23"/>
      <c r="H78" s="1"/>
    </row>
    <row r="79" spans="1:8" ht="15.75" customHeight="1" x14ac:dyDescent="0.3">
      <c r="A79" s="324"/>
      <c r="B79" s="322"/>
      <c r="C79" s="309"/>
      <c r="D79" s="309"/>
      <c r="E79" s="316"/>
      <c r="F79" s="1"/>
      <c r="G79" s="23"/>
      <c r="H79" s="1"/>
    </row>
    <row r="80" spans="1:8" ht="15.75" customHeight="1" x14ac:dyDescent="0.3">
      <c r="A80" s="324"/>
      <c r="B80" s="322"/>
      <c r="C80" s="133"/>
      <c r="D80" s="42"/>
      <c r="E80" s="42"/>
      <c r="F80" s="1"/>
      <c r="G80" s="23"/>
      <c r="H80" s="1"/>
    </row>
    <row r="81" spans="1:8" ht="15.6" x14ac:dyDescent="0.3">
      <c r="A81" s="324"/>
      <c r="B81" s="322"/>
      <c r="C81" s="328">
        <f>C74+1</f>
        <v>12</v>
      </c>
      <c r="D81" s="321" t="str">
        <f>'AME Lean Sensei Questions'!J81</f>
        <v>A</v>
      </c>
      <c r="E81" s="320">
        <f>IF(Calculations!$D$81:$D$86="A+",5,IF(Calculations!$D$81:$D$86="A",4,IF(Calculations!$D$81:$D$86="B",3,IF(Calculations!$D$81:$D$86="C",2,IF(Calculations!$D$81:$D$86="D",1,IF(Calculations!$D$81:$D$86="F",0," "))))))</f>
        <v>4</v>
      </c>
      <c r="F81" s="1"/>
      <c r="G81" s="23"/>
      <c r="H81" s="1"/>
    </row>
    <row r="82" spans="1:8" ht="15.6" x14ac:dyDescent="0.3">
      <c r="A82" s="324"/>
      <c r="B82" s="322"/>
      <c r="C82" s="322"/>
      <c r="D82" s="322"/>
      <c r="E82" s="318"/>
      <c r="F82" s="1"/>
      <c r="G82" s="23"/>
      <c r="H82" s="1"/>
    </row>
    <row r="83" spans="1:8" ht="15.6" x14ac:dyDescent="0.3">
      <c r="A83" s="324"/>
      <c r="B83" s="322"/>
      <c r="C83" s="322"/>
      <c r="D83" s="322"/>
      <c r="E83" s="318"/>
      <c r="F83" s="1"/>
      <c r="G83" s="23"/>
      <c r="H83" s="1"/>
    </row>
    <row r="84" spans="1:8" ht="15.6" x14ac:dyDescent="0.3">
      <c r="A84" s="324"/>
      <c r="B84" s="322"/>
      <c r="C84" s="322"/>
      <c r="D84" s="322"/>
      <c r="E84" s="318"/>
      <c r="F84" s="1"/>
      <c r="G84" s="23"/>
      <c r="H84" s="1"/>
    </row>
    <row r="85" spans="1:8" ht="15.6" x14ac:dyDescent="0.3">
      <c r="A85" s="324"/>
      <c r="B85" s="322"/>
      <c r="C85" s="322"/>
      <c r="D85" s="322"/>
      <c r="E85" s="318"/>
      <c r="F85" s="1"/>
      <c r="G85" s="23"/>
      <c r="H85" s="1"/>
    </row>
    <row r="86" spans="1:8" ht="15.75" customHeight="1" x14ac:dyDescent="0.3">
      <c r="A86" s="325"/>
      <c r="B86" s="326"/>
      <c r="C86" s="309"/>
      <c r="D86" s="309"/>
      <c r="E86" s="316"/>
      <c r="F86" s="1"/>
      <c r="G86" s="46"/>
      <c r="H86" s="1"/>
    </row>
    <row r="87" spans="1:8" ht="15.75" customHeight="1" x14ac:dyDescent="0.6">
      <c r="A87" s="136"/>
      <c r="B87" s="137"/>
      <c r="C87" s="133"/>
      <c r="D87" s="42"/>
      <c r="E87" s="138">
        <f>SUM(E67:E86)</f>
        <v>12</v>
      </c>
      <c r="F87" s="15">
        <v>3.3334999999999999</v>
      </c>
      <c r="G87" s="139">
        <f>E87*F87</f>
        <v>40.001999999999995</v>
      </c>
      <c r="H87" s="1"/>
    </row>
    <row r="88" spans="1:8" ht="15.6" x14ac:dyDescent="0.3">
      <c r="A88" s="327" t="s">
        <v>357</v>
      </c>
      <c r="B88" s="317" t="s">
        <v>360</v>
      </c>
      <c r="C88" s="328">
        <f>C81+1</f>
        <v>13</v>
      </c>
      <c r="D88" s="321" t="str">
        <f>'AME Lean Sensei Questions'!J88</f>
        <v>A</v>
      </c>
      <c r="E88" s="320">
        <f>IF(Calculations!$D$88:$D$93="A+",5,IF(Calculations!$D$88:$D$93="A",4,IF(Calculations!$D$88:$D$93="B",3,IF(Calculations!$D$88:$D$93="C",2,IF(Calculations!$D$88:$D$93="D",1,IF(Calculations!$D$88:$D$93="F",0," "))))))</f>
        <v>4</v>
      </c>
      <c r="F88" s="1"/>
      <c r="G88" s="22"/>
      <c r="H88" s="1"/>
    </row>
    <row r="89" spans="1:8" ht="15.6" x14ac:dyDescent="0.3">
      <c r="A89" s="318"/>
      <c r="B89" s="318"/>
      <c r="C89" s="322"/>
      <c r="D89" s="322"/>
      <c r="E89" s="318"/>
      <c r="F89" s="1"/>
      <c r="G89" s="23"/>
      <c r="H89" s="1"/>
    </row>
    <row r="90" spans="1:8" ht="15.6" x14ac:dyDescent="0.3">
      <c r="A90" s="318"/>
      <c r="B90" s="318"/>
      <c r="C90" s="322"/>
      <c r="D90" s="322"/>
      <c r="E90" s="318"/>
      <c r="F90" s="1"/>
      <c r="G90" s="23"/>
      <c r="H90" s="1"/>
    </row>
    <row r="91" spans="1:8" ht="15.6" x14ac:dyDescent="0.3">
      <c r="A91" s="318"/>
      <c r="B91" s="318"/>
      <c r="C91" s="322"/>
      <c r="D91" s="322"/>
      <c r="E91" s="318"/>
      <c r="F91" s="1"/>
      <c r="G91" s="23"/>
      <c r="H91" s="1"/>
    </row>
    <row r="92" spans="1:8" ht="15.6" x14ac:dyDescent="0.3">
      <c r="A92" s="318"/>
      <c r="B92" s="318"/>
      <c r="C92" s="322"/>
      <c r="D92" s="322"/>
      <c r="E92" s="318"/>
      <c r="F92" s="1"/>
      <c r="G92" s="23"/>
      <c r="H92" s="1"/>
    </row>
    <row r="93" spans="1:8" ht="15.75" customHeight="1" x14ac:dyDescent="0.3">
      <c r="A93" s="318"/>
      <c r="B93" s="318"/>
      <c r="C93" s="309"/>
      <c r="D93" s="309"/>
      <c r="E93" s="316"/>
      <c r="F93" s="1"/>
      <c r="G93" s="23"/>
      <c r="H93" s="1"/>
    </row>
    <row r="94" spans="1:8" ht="15.75" customHeight="1" x14ac:dyDescent="0.3">
      <c r="A94" s="318"/>
      <c r="B94" s="318"/>
      <c r="C94" s="133"/>
      <c r="D94" s="42"/>
      <c r="E94" s="42"/>
      <c r="F94" s="1"/>
      <c r="G94" s="23"/>
      <c r="H94" s="1"/>
    </row>
    <row r="95" spans="1:8" ht="15.6" x14ac:dyDescent="0.3">
      <c r="A95" s="318"/>
      <c r="B95" s="318"/>
      <c r="C95" s="328">
        <f>C88+1</f>
        <v>14</v>
      </c>
      <c r="D95" s="321" t="str">
        <f>'AME Lean Sensei Questions'!J95</f>
        <v>A</v>
      </c>
      <c r="E95" s="320">
        <f>IF(Calculations!$D$95:$D$100="A+",5,IF(Calculations!$D$95:$D$100="A",4,IF(Calculations!$D$95:$D$100="B",3,IF(Calculations!$D$95:$D$100="C",2,IF(Calculations!$D$95:$D$100="D",1,IF(Calculations!$D$95:$D$100="F",0," "))))))</f>
        <v>4</v>
      </c>
      <c r="F95" s="1"/>
      <c r="G95" s="23"/>
      <c r="H95" s="1"/>
    </row>
    <row r="96" spans="1:8" ht="15.6" x14ac:dyDescent="0.3">
      <c r="A96" s="318"/>
      <c r="B96" s="318"/>
      <c r="C96" s="322"/>
      <c r="D96" s="322"/>
      <c r="E96" s="318"/>
      <c r="F96" s="1"/>
      <c r="G96" s="23"/>
      <c r="H96" s="1"/>
    </row>
    <row r="97" spans="1:8" ht="15.6" x14ac:dyDescent="0.3">
      <c r="A97" s="318"/>
      <c r="B97" s="318"/>
      <c r="C97" s="322"/>
      <c r="D97" s="322"/>
      <c r="E97" s="318"/>
      <c r="F97" s="1"/>
      <c r="G97" s="23"/>
      <c r="H97" s="1"/>
    </row>
    <row r="98" spans="1:8" ht="15.6" x14ac:dyDescent="0.3">
      <c r="A98" s="318"/>
      <c r="B98" s="318"/>
      <c r="C98" s="322"/>
      <c r="D98" s="322"/>
      <c r="E98" s="318"/>
      <c r="F98" s="1"/>
      <c r="G98" s="23"/>
      <c r="H98" s="1"/>
    </row>
    <row r="99" spans="1:8" ht="15.6" x14ac:dyDescent="0.3">
      <c r="A99" s="318"/>
      <c r="B99" s="318"/>
      <c r="C99" s="322"/>
      <c r="D99" s="322"/>
      <c r="E99" s="318"/>
      <c r="F99" s="1"/>
      <c r="G99" s="23"/>
      <c r="H99" s="1"/>
    </row>
    <row r="100" spans="1:8" ht="15.75" customHeight="1" x14ac:dyDescent="0.3">
      <c r="A100" s="318"/>
      <c r="B100" s="318"/>
      <c r="C100" s="309"/>
      <c r="D100" s="309"/>
      <c r="E100" s="316"/>
      <c r="F100" s="1"/>
      <c r="G100" s="23"/>
      <c r="H100" s="1"/>
    </row>
    <row r="101" spans="1:8" ht="15.75" customHeight="1" x14ac:dyDescent="0.3">
      <c r="A101" s="318"/>
      <c r="B101" s="318"/>
      <c r="C101" s="133"/>
      <c r="D101" s="42"/>
      <c r="E101" s="42"/>
      <c r="F101" s="1"/>
      <c r="G101" s="23"/>
      <c r="H101" s="1"/>
    </row>
    <row r="102" spans="1:8" ht="15.6" x14ac:dyDescent="0.3">
      <c r="A102" s="318"/>
      <c r="B102" s="318"/>
      <c r="C102" s="328">
        <f>C95+1</f>
        <v>15</v>
      </c>
      <c r="D102" s="321" t="str">
        <f>'AME Lean Sensei Questions'!J102</f>
        <v>A</v>
      </c>
      <c r="E102" s="320">
        <f>IF(Calculations!$D$102:$D$107="A+",5,IF(Calculations!$D$102:$D$107="A",4,IF(Calculations!$D$102:$D$107="B",3,IF(Calculations!$D$102:$D$107="C",2,IF(Calculations!$D$102:$D$107="D",1,IF(Calculations!$D$102:$D$107="F",0," "))))))</f>
        <v>4</v>
      </c>
      <c r="F102" s="1"/>
      <c r="G102" s="23"/>
      <c r="H102" s="1"/>
    </row>
    <row r="103" spans="1:8" ht="15.6" x14ac:dyDescent="0.3">
      <c r="A103" s="318"/>
      <c r="B103" s="318"/>
      <c r="C103" s="322"/>
      <c r="D103" s="322"/>
      <c r="E103" s="318"/>
      <c r="F103" s="1"/>
      <c r="G103" s="23"/>
      <c r="H103" s="1"/>
    </row>
    <row r="104" spans="1:8" ht="15.6" x14ac:dyDescent="0.3">
      <c r="A104" s="318"/>
      <c r="B104" s="318"/>
      <c r="C104" s="322"/>
      <c r="D104" s="322"/>
      <c r="E104" s="318"/>
      <c r="F104" s="1"/>
      <c r="G104" s="23"/>
      <c r="H104" s="1"/>
    </row>
    <row r="105" spans="1:8" ht="15.6" x14ac:dyDescent="0.3">
      <c r="A105" s="318"/>
      <c r="B105" s="318"/>
      <c r="C105" s="322"/>
      <c r="D105" s="322"/>
      <c r="E105" s="318"/>
      <c r="F105" s="1"/>
      <c r="G105" s="23"/>
      <c r="H105" s="1"/>
    </row>
    <row r="106" spans="1:8" ht="15.6" x14ac:dyDescent="0.3">
      <c r="A106" s="318"/>
      <c r="B106" s="318"/>
      <c r="C106" s="322"/>
      <c r="D106" s="322"/>
      <c r="E106" s="318"/>
      <c r="F106" s="1"/>
      <c r="G106" s="23"/>
      <c r="H106" s="1"/>
    </row>
    <row r="107" spans="1:8" ht="15.75" customHeight="1" x14ac:dyDescent="0.3">
      <c r="A107" s="318"/>
      <c r="B107" s="318"/>
      <c r="C107" s="309"/>
      <c r="D107" s="309"/>
      <c r="E107" s="316"/>
      <c r="F107" s="1"/>
      <c r="G107" s="23"/>
      <c r="H107" s="1"/>
    </row>
    <row r="108" spans="1:8" ht="15.75" customHeight="1" x14ac:dyDescent="0.3">
      <c r="A108" s="318"/>
      <c r="B108" s="318"/>
      <c r="C108" s="133"/>
      <c r="D108" s="42"/>
      <c r="E108" s="42"/>
      <c r="F108" s="1"/>
      <c r="G108" s="23"/>
      <c r="H108" s="1"/>
    </row>
    <row r="109" spans="1:8" ht="15.6" x14ac:dyDescent="0.3">
      <c r="A109" s="318"/>
      <c r="B109" s="318"/>
      <c r="C109" s="328">
        <f>C102+1</f>
        <v>16</v>
      </c>
      <c r="D109" s="321" t="str">
        <f>'AME Lean Sensei Questions'!J109</f>
        <v>A</v>
      </c>
      <c r="E109" s="320">
        <f>IF(Calculations!$D$109:$D$114="A+",5,IF(Calculations!$D$109:$D$114="A",4,IF(Calculations!$D$109:$D$114="B",3,IF(Calculations!$D$109:$D$114="C",2,IF(Calculations!$D$109:$D$114="D",1,IF(Calculations!$D$109:$D$114="F",0," "))))))</f>
        <v>4</v>
      </c>
      <c r="F109" s="1"/>
      <c r="G109" s="23"/>
      <c r="H109" s="1"/>
    </row>
    <row r="110" spans="1:8" ht="15.6" x14ac:dyDescent="0.3">
      <c r="A110" s="318"/>
      <c r="B110" s="318"/>
      <c r="C110" s="322"/>
      <c r="D110" s="322"/>
      <c r="E110" s="318"/>
      <c r="F110" s="1"/>
      <c r="G110" s="23"/>
      <c r="H110" s="1"/>
    </row>
    <row r="111" spans="1:8" ht="15.6" x14ac:dyDescent="0.3">
      <c r="A111" s="318"/>
      <c r="B111" s="318"/>
      <c r="C111" s="322"/>
      <c r="D111" s="322"/>
      <c r="E111" s="318"/>
      <c r="F111" s="1"/>
      <c r="G111" s="23"/>
      <c r="H111" s="1"/>
    </row>
    <row r="112" spans="1:8" ht="15.6" x14ac:dyDescent="0.3">
      <c r="A112" s="318"/>
      <c r="B112" s="318"/>
      <c r="C112" s="322"/>
      <c r="D112" s="322"/>
      <c r="E112" s="318"/>
      <c r="F112" s="1"/>
      <c r="G112" s="23"/>
      <c r="H112" s="1"/>
    </row>
    <row r="113" spans="1:8" ht="15.6" x14ac:dyDescent="0.3">
      <c r="A113" s="318"/>
      <c r="B113" s="318"/>
      <c r="C113" s="322"/>
      <c r="D113" s="322"/>
      <c r="E113" s="318"/>
      <c r="F113" s="1"/>
      <c r="G113" s="23"/>
      <c r="H113" s="1"/>
    </row>
    <row r="114" spans="1:8" ht="15.75" customHeight="1" x14ac:dyDescent="0.3">
      <c r="A114" s="318"/>
      <c r="B114" s="318"/>
      <c r="C114" s="309"/>
      <c r="D114" s="309"/>
      <c r="E114" s="316"/>
      <c r="F114" s="1"/>
      <c r="G114" s="23"/>
      <c r="H114" s="1"/>
    </row>
    <row r="115" spans="1:8" ht="15.75" customHeight="1" x14ac:dyDescent="0.3">
      <c r="A115" s="318"/>
      <c r="B115" s="318"/>
      <c r="C115" s="133"/>
      <c r="D115" s="42"/>
      <c r="E115" s="42"/>
      <c r="F115" s="1"/>
      <c r="G115" s="23"/>
      <c r="H115" s="1"/>
    </row>
    <row r="116" spans="1:8" ht="15.6" x14ac:dyDescent="0.3">
      <c r="A116" s="318"/>
      <c r="B116" s="318"/>
      <c r="C116" s="328">
        <f>C109+1</f>
        <v>17</v>
      </c>
      <c r="D116" s="321" t="str">
        <f>'AME Lean Sensei Questions'!J116</f>
        <v>A</v>
      </c>
      <c r="E116" s="320">
        <f>IF(Calculations!$D$116:$D$121="A+",5,IF(Calculations!$D$116:$D$121="A",4,IF(Calculations!$D$116:$D$121="B",3,IF(Calculations!$D$116:$D$121="C",2,IF(Calculations!$D$116:$D$121="D",1,IF(Calculations!$D$116:$D$121="F",0," "))))))</f>
        <v>4</v>
      </c>
      <c r="F116" s="1"/>
      <c r="G116" s="23"/>
      <c r="H116" s="1"/>
    </row>
    <row r="117" spans="1:8" ht="15.6" x14ac:dyDescent="0.3">
      <c r="A117" s="318"/>
      <c r="B117" s="318"/>
      <c r="C117" s="322"/>
      <c r="D117" s="322"/>
      <c r="E117" s="318"/>
      <c r="F117" s="1"/>
      <c r="G117" s="23"/>
      <c r="H117" s="1"/>
    </row>
    <row r="118" spans="1:8" ht="15.6" x14ac:dyDescent="0.3">
      <c r="A118" s="318"/>
      <c r="B118" s="318"/>
      <c r="C118" s="322"/>
      <c r="D118" s="322"/>
      <c r="E118" s="318"/>
      <c r="F118" s="1"/>
      <c r="G118" s="23"/>
      <c r="H118" s="1"/>
    </row>
    <row r="119" spans="1:8" ht="15.6" x14ac:dyDescent="0.3">
      <c r="A119" s="318"/>
      <c r="B119" s="318"/>
      <c r="C119" s="322"/>
      <c r="D119" s="322"/>
      <c r="E119" s="318"/>
      <c r="F119" s="1"/>
      <c r="G119" s="23"/>
      <c r="H119" s="1"/>
    </row>
    <row r="120" spans="1:8" ht="15.6" x14ac:dyDescent="0.3">
      <c r="A120" s="318"/>
      <c r="B120" s="318"/>
      <c r="C120" s="322"/>
      <c r="D120" s="322"/>
      <c r="E120" s="318"/>
      <c r="F120" s="1"/>
      <c r="G120" s="23"/>
      <c r="H120" s="1"/>
    </row>
    <row r="121" spans="1:8" ht="15.75" customHeight="1" x14ac:dyDescent="0.3">
      <c r="A121" s="318"/>
      <c r="B121" s="318"/>
      <c r="C121" s="309"/>
      <c r="D121" s="309"/>
      <c r="E121" s="316"/>
      <c r="F121" s="1"/>
      <c r="G121" s="23"/>
      <c r="H121" s="1"/>
    </row>
    <row r="122" spans="1:8" ht="15.75" customHeight="1" x14ac:dyDescent="0.3">
      <c r="A122" s="318"/>
      <c r="B122" s="318"/>
      <c r="C122" s="133"/>
      <c r="D122" s="42"/>
      <c r="E122" s="42"/>
      <c r="F122" s="1"/>
      <c r="G122" s="23"/>
      <c r="H122" s="1"/>
    </row>
    <row r="123" spans="1:8" ht="15.6" x14ac:dyDescent="0.3">
      <c r="A123" s="318"/>
      <c r="B123" s="318"/>
      <c r="C123" s="328">
        <f>C116+1</f>
        <v>18</v>
      </c>
      <c r="D123" s="321" t="str">
        <f>'AME Lean Sensei Questions'!J123</f>
        <v>A</v>
      </c>
      <c r="E123" s="320">
        <f>IF(Calculations!$D$123:$D$128="A+",5,IF(Calculations!$D$123:$D$128="A",4,IF(Calculations!$D$123:$D$128="B",3,IF(Calculations!$D$123:$D$128="C",2,IF(Calculations!$D$123:$D$128="D",1,IF(Calculations!$D$123:$D$128="F",0," "))))))</f>
        <v>4</v>
      </c>
      <c r="F123" s="1"/>
      <c r="G123" s="23"/>
      <c r="H123" s="1"/>
    </row>
    <row r="124" spans="1:8" ht="15.6" x14ac:dyDescent="0.3">
      <c r="A124" s="318"/>
      <c r="B124" s="318"/>
      <c r="C124" s="322"/>
      <c r="D124" s="322"/>
      <c r="E124" s="318"/>
      <c r="F124" s="1"/>
      <c r="G124" s="23"/>
      <c r="H124" s="1"/>
    </row>
    <row r="125" spans="1:8" ht="15.6" x14ac:dyDescent="0.3">
      <c r="A125" s="318"/>
      <c r="B125" s="318"/>
      <c r="C125" s="322"/>
      <c r="D125" s="322"/>
      <c r="E125" s="318"/>
      <c r="F125" s="1"/>
      <c r="G125" s="23"/>
      <c r="H125" s="1"/>
    </row>
    <row r="126" spans="1:8" ht="15.6" x14ac:dyDescent="0.3">
      <c r="A126" s="318"/>
      <c r="B126" s="318"/>
      <c r="C126" s="322"/>
      <c r="D126" s="322"/>
      <c r="E126" s="318"/>
      <c r="F126" s="1"/>
      <c r="G126" s="23"/>
      <c r="H126" s="1"/>
    </row>
    <row r="127" spans="1:8" ht="15.6" x14ac:dyDescent="0.3">
      <c r="A127" s="318"/>
      <c r="B127" s="318"/>
      <c r="C127" s="322"/>
      <c r="D127" s="322"/>
      <c r="E127" s="318"/>
      <c r="F127" s="1"/>
      <c r="G127" s="23"/>
      <c r="H127" s="1"/>
    </row>
    <row r="128" spans="1:8" ht="15.75" customHeight="1" x14ac:dyDescent="0.3">
      <c r="A128" s="318"/>
      <c r="B128" s="319"/>
      <c r="C128" s="309"/>
      <c r="D128" s="309"/>
      <c r="E128" s="316"/>
      <c r="F128" s="1"/>
      <c r="G128" s="23"/>
      <c r="H128" s="1"/>
    </row>
    <row r="129" spans="1:8" ht="15.75" customHeight="1" x14ac:dyDescent="0.3">
      <c r="A129" s="318"/>
      <c r="B129" s="140"/>
      <c r="C129" s="133"/>
      <c r="D129" s="42"/>
      <c r="E129" s="42"/>
      <c r="F129" s="1"/>
      <c r="G129" s="23"/>
      <c r="H129" s="1"/>
    </row>
    <row r="130" spans="1:8" ht="15.6" x14ac:dyDescent="0.3">
      <c r="A130" s="318"/>
      <c r="B130" s="331" t="s">
        <v>377</v>
      </c>
      <c r="C130" s="328">
        <f>C123+1</f>
        <v>19</v>
      </c>
      <c r="D130" s="321" t="str">
        <f>'AME Lean Sensei Questions'!J130</f>
        <v>A</v>
      </c>
      <c r="E130" s="320">
        <f>IF(Calculations!$D$130:$D$135="A+",5,IF(Calculations!$D$130:$D$135="A",4,IF(Calculations!$D$130:$D$135="B",3,IF(Calculations!$D$130:$D$135="C",2,IF(Calculations!$D$130:$D$135="D",1,IF(Calculations!$D$130:$D$135="F",0," "))))))</f>
        <v>4</v>
      </c>
      <c r="F130" s="1"/>
      <c r="G130" s="23"/>
      <c r="H130" s="1"/>
    </row>
    <row r="131" spans="1:8" ht="15.6" x14ac:dyDescent="0.3">
      <c r="A131" s="318"/>
      <c r="B131" s="318"/>
      <c r="C131" s="322"/>
      <c r="D131" s="322"/>
      <c r="E131" s="318"/>
      <c r="F131" s="1"/>
      <c r="G131" s="23"/>
      <c r="H131" s="1"/>
    </row>
    <row r="132" spans="1:8" ht="15.6" x14ac:dyDescent="0.3">
      <c r="A132" s="318"/>
      <c r="B132" s="318"/>
      <c r="C132" s="322"/>
      <c r="D132" s="322"/>
      <c r="E132" s="318"/>
      <c r="F132" s="1"/>
      <c r="G132" s="23"/>
      <c r="H132" s="1"/>
    </row>
    <row r="133" spans="1:8" ht="15.6" x14ac:dyDescent="0.3">
      <c r="A133" s="318"/>
      <c r="B133" s="318"/>
      <c r="C133" s="322"/>
      <c r="D133" s="322"/>
      <c r="E133" s="318"/>
      <c r="F133" s="1"/>
      <c r="G133" s="23"/>
      <c r="H133" s="1"/>
    </row>
    <row r="134" spans="1:8" ht="15.6" x14ac:dyDescent="0.3">
      <c r="A134" s="318"/>
      <c r="B134" s="318"/>
      <c r="C134" s="322"/>
      <c r="D134" s="322"/>
      <c r="E134" s="318"/>
      <c r="F134" s="1"/>
      <c r="G134" s="23"/>
      <c r="H134" s="1"/>
    </row>
    <row r="135" spans="1:8" ht="15.75" customHeight="1" x14ac:dyDescent="0.3">
      <c r="A135" s="318"/>
      <c r="B135" s="318"/>
      <c r="C135" s="309"/>
      <c r="D135" s="309"/>
      <c r="E135" s="316"/>
      <c r="F135" s="1"/>
      <c r="G135" s="23"/>
      <c r="H135" s="1"/>
    </row>
    <row r="136" spans="1:8" ht="15.75" customHeight="1" x14ac:dyDescent="0.3">
      <c r="A136" s="318"/>
      <c r="B136" s="318"/>
      <c r="C136" s="133"/>
      <c r="D136" s="42"/>
      <c r="E136" s="42"/>
      <c r="F136" s="1"/>
      <c r="G136" s="23"/>
      <c r="H136" s="1"/>
    </row>
    <row r="137" spans="1:8" ht="15.6" x14ac:dyDescent="0.3">
      <c r="A137" s="318"/>
      <c r="B137" s="318"/>
      <c r="C137" s="328">
        <f>C130+1</f>
        <v>20</v>
      </c>
      <c r="D137" s="321" t="str">
        <f>'AME Lean Sensei Questions'!J137</f>
        <v>A</v>
      </c>
      <c r="E137" s="320">
        <f>IF(Calculations!$D$137:$D$142="A+",5,IF(Calculations!$D$137:$D$142="A",4,IF(Calculations!$D$137:$D$142="B",3,IF(Calculations!$D$137:$D$142="C",2,IF(Calculations!$D$137:$D$142="D",1,IF(Calculations!$D$137:$D$142="F",0," "))))))</f>
        <v>4</v>
      </c>
      <c r="F137" s="1"/>
      <c r="G137" s="23"/>
      <c r="H137" s="1"/>
    </row>
    <row r="138" spans="1:8" ht="15.6" x14ac:dyDescent="0.3">
      <c r="A138" s="318"/>
      <c r="B138" s="318"/>
      <c r="C138" s="322"/>
      <c r="D138" s="322"/>
      <c r="E138" s="318"/>
      <c r="F138" s="1"/>
      <c r="G138" s="23"/>
      <c r="H138" s="1"/>
    </row>
    <row r="139" spans="1:8" ht="15.6" x14ac:dyDescent="0.3">
      <c r="A139" s="318"/>
      <c r="B139" s="318"/>
      <c r="C139" s="322"/>
      <c r="D139" s="322"/>
      <c r="E139" s="318"/>
      <c r="F139" s="1"/>
      <c r="G139" s="23"/>
      <c r="H139" s="1"/>
    </row>
    <row r="140" spans="1:8" ht="15.6" x14ac:dyDescent="0.3">
      <c r="A140" s="318"/>
      <c r="B140" s="318"/>
      <c r="C140" s="322"/>
      <c r="D140" s="322"/>
      <c r="E140" s="318"/>
      <c r="F140" s="1"/>
      <c r="G140" s="23"/>
      <c r="H140" s="1"/>
    </row>
    <row r="141" spans="1:8" ht="15.6" x14ac:dyDescent="0.3">
      <c r="A141" s="318"/>
      <c r="B141" s="318"/>
      <c r="C141" s="322"/>
      <c r="D141" s="322"/>
      <c r="E141" s="318"/>
      <c r="F141" s="1"/>
      <c r="G141" s="23"/>
      <c r="H141" s="1"/>
    </row>
    <row r="142" spans="1:8" ht="15.75" customHeight="1" x14ac:dyDescent="0.3">
      <c r="A142" s="318"/>
      <c r="B142" s="318"/>
      <c r="C142" s="309"/>
      <c r="D142" s="309"/>
      <c r="E142" s="316"/>
      <c r="F142" s="1"/>
      <c r="G142" s="23"/>
      <c r="H142" s="1"/>
    </row>
    <row r="143" spans="1:8" ht="15.75" customHeight="1" x14ac:dyDescent="0.3">
      <c r="A143" s="318"/>
      <c r="B143" s="318"/>
      <c r="C143" s="133"/>
      <c r="D143" s="42"/>
      <c r="E143" s="42"/>
      <c r="F143" s="1"/>
      <c r="G143" s="23"/>
      <c r="H143" s="1"/>
    </row>
    <row r="144" spans="1:8" ht="15.6" x14ac:dyDescent="0.3">
      <c r="A144" s="318"/>
      <c r="B144" s="318"/>
      <c r="C144" s="328">
        <f>C137+1</f>
        <v>21</v>
      </c>
      <c r="D144" s="321" t="str">
        <f>'AME Lean Sensei Questions'!J144</f>
        <v>A</v>
      </c>
      <c r="E144" s="320">
        <f>IF(Calculations!$D$144:$D$149="A+",5,IF(Calculations!$D$144:$D$149="A",4,IF(Calculations!$D$144:$D$149="B",3,IF(Calculations!$D$144:$D$149="C",2,IF(Calculations!$D$144:$D$149="D",1,IF(Calculations!$D$144:$D$149="F",0," "))))))</f>
        <v>4</v>
      </c>
      <c r="F144" s="1"/>
      <c r="G144" s="23"/>
      <c r="H144" s="1"/>
    </row>
    <row r="145" spans="1:8" ht="15.6" x14ac:dyDescent="0.3">
      <c r="A145" s="318"/>
      <c r="B145" s="318"/>
      <c r="C145" s="322"/>
      <c r="D145" s="322"/>
      <c r="E145" s="318"/>
      <c r="F145" s="1"/>
      <c r="G145" s="23"/>
      <c r="H145" s="1"/>
    </row>
    <row r="146" spans="1:8" ht="15.6" x14ac:dyDescent="0.3">
      <c r="A146" s="318"/>
      <c r="B146" s="318"/>
      <c r="C146" s="322"/>
      <c r="D146" s="322"/>
      <c r="E146" s="318"/>
      <c r="F146" s="1"/>
      <c r="G146" s="23"/>
      <c r="H146" s="1"/>
    </row>
    <row r="147" spans="1:8" ht="15.6" x14ac:dyDescent="0.3">
      <c r="A147" s="318"/>
      <c r="B147" s="318"/>
      <c r="C147" s="322"/>
      <c r="D147" s="322"/>
      <c r="E147" s="318"/>
      <c r="F147" s="1"/>
      <c r="G147" s="23"/>
      <c r="H147" s="1"/>
    </row>
    <row r="148" spans="1:8" ht="15.6" x14ac:dyDescent="0.3">
      <c r="A148" s="318"/>
      <c r="B148" s="318"/>
      <c r="C148" s="322"/>
      <c r="D148" s="322"/>
      <c r="E148" s="318"/>
      <c r="F148" s="1"/>
      <c r="G148" s="23"/>
      <c r="H148" s="1"/>
    </row>
    <row r="149" spans="1:8" ht="15.75" customHeight="1" x14ac:dyDescent="0.3">
      <c r="A149" s="318"/>
      <c r="B149" s="318"/>
      <c r="C149" s="309"/>
      <c r="D149" s="309"/>
      <c r="E149" s="316"/>
      <c r="F149" s="1"/>
      <c r="G149" s="23"/>
      <c r="H149" s="1"/>
    </row>
    <row r="150" spans="1:8" ht="15.75" customHeight="1" x14ac:dyDescent="0.3">
      <c r="A150" s="318"/>
      <c r="B150" s="318"/>
      <c r="C150" s="133"/>
      <c r="D150" s="42"/>
      <c r="E150" s="42"/>
      <c r="F150" s="1"/>
      <c r="G150" s="23"/>
      <c r="H150" s="1"/>
    </row>
    <row r="151" spans="1:8" ht="15.6" x14ac:dyDescent="0.3">
      <c r="A151" s="318"/>
      <c r="B151" s="318"/>
      <c r="C151" s="328">
        <f>C144+1</f>
        <v>22</v>
      </c>
      <c r="D151" s="321" t="str">
        <f>'AME Lean Sensei Questions'!J151</f>
        <v>A</v>
      </c>
      <c r="E151" s="320">
        <f>IF(Calculations!$D$151:$D$156="A+",5,IF(Calculations!$D$151:$D$156="A",4,IF(Calculations!$D$151:$D$156="B",3,IF(Calculations!$D$151:$D$156="C",2,IF(Calculations!$D$151:$D$156="D",1,IF(Calculations!$D$151:$D$156="F",0," "))))))</f>
        <v>4</v>
      </c>
      <c r="F151" s="1"/>
      <c r="G151" s="23"/>
      <c r="H151" s="1"/>
    </row>
    <row r="152" spans="1:8" ht="15.6" x14ac:dyDescent="0.3">
      <c r="A152" s="318"/>
      <c r="B152" s="318"/>
      <c r="C152" s="322"/>
      <c r="D152" s="322"/>
      <c r="E152" s="318"/>
      <c r="F152" s="1"/>
      <c r="G152" s="23"/>
      <c r="H152" s="1"/>
    </row>
    <row r="153" spans="1:8" ht="15.6" x14ac:dyDescent="0.3">
      <c r="A153" s="318"/>
      <c r="B153" s="318"/>
      <c r="C153" s="322"/>
      <c r="D153" s="322"/>
      <c r="E153" s="318"/>
      <c r="F153" s="1"/>
      <c r="G153" s="23"/>
      <c r="H153" s="1"/>
    </row>
    <row r="154" spans="1:8" ht="15.6" x14ac:dyDescent="0.3">
      <c r="A154" s="318"/>
      <c r="B154" s="318"/>
      <c r="C154" s="322"/>
      <c r="D154" s="322"/>
      <c r="E154" s="318"/>
      <c r="F154" s="1"/>
      <c r="G154" s="23"/>
      <c r="H154" s="1"/>
    </row>
    <row r="155" spans="1:8" ht="15.6" x14ac:dyDescent="0.3">
      <c r="A155" s="318"/>
      <c r="B155" s="318"/>
      <c r="C155" s="322"/>
      <c r="D155" s="322"/>
      <c r="E155" s="318"/>
      <c r="F155" s="1"/>
      <c r="G155" s="23"/>
      <c r="H155" s="1"/>
    </row>
    <row r="156" spans="1:8" ht="15.75" customHeight="1" x14ac:dyDescent="0.3">
      <c r="A156" s="318"/>
      <c r="B156" s="318"/>
      <c r="C156" s="309"/>
      <c r="D156" s="309"/>
      <c r="E156" s="316"/>
      <c r="F156" s="1"/>
      <c r="G156" s="23"/>
      <c r="H156" s="1"/>
    </row>
    <row r="157" spans="1:8" ht="15.75" customHeight="1" x14ac:dyDescent="0.3">
      <c r="A157" s="318"/>
      <c r="B157" s="318"/>
      <c r="C157" s="133"/>
      <c r="D157" s="42"/>
      <c r="E157" s="42"/>
      <c r="F157" s="1"/>
      <c r="G157" s="23"/>
      <c r="H157" s="1"/>
    </row>
    <row r="158" spans="1:8" ht="15.6" x14ac:dyDescent="0.3">
      <c r="A158" s="318"/>
      <c r="B158" s="318"/>
      <c r="C158" s="328">
        <f>C151+1</f>
        <v>23</v>
      </c>
      <c r="D158" s="321" t="str">
        <f>'AME Lean Sensei Questions'!J158</f>
        <v>A</v>
      </c>
      <c r="E158" s="320">
        <f>IF(Calculations!$D$158:$D$163="A+",5,IF(Calculations!$D$158:$D$163="A",4,IF(Calculations!$D$158:$D$163="B",3,IF(Calculations!$D$158:$D$163="C",2,IF(Calculations!$D$158:$D$163="D",1,IF(Calculations!$D$158:$D$163="F",0," "))))))</f>
        <v>4</v>
      </c>
      <c r="F158" s="1"/>
      <c r="G158" s="23"/>
      <c r="H158" s="1"/>
    </row>
    <row r="159" spans="1:8" ht="15.6" x14ac:dyDescent="0.3">
      <c r="A159" s="318"/>
      <c r="B159" s="318"/>
      <c r="C159" s="322"/>
      <c r="D159" s="322"/>
      <c r="E159" s="318"/>
      <c r="F159" s="1"/>
      <c r="G159" s="23"/>
      <c r="H159" s="1"/>
    </row>
    <row r="160" spans="1:8" ht="15.6" x14ac:dyDescent="0.3">
      <c r="A160" s="318"/>
      <c r="B160" s="318"/>
      <c r="C160" s="322"/>
      <c r="D160" s="322"/>
      <c r="E160" s="318"/>
      <c r="F160" s="1"/>
      <c r="G160" s="23"/>
      <c r="H160" s="1"/>
    </row>
    <row r="161" spans="1:8" ht="15.6" x14ac:dyDescent="0.3">
      <c r="A161" s="318"/>
      <c r="B161" s="318"/>
      <c r="C161" s="322"/>
      <c r="D161" s="322"/>
      <c r="E161" s="318"/>
      <c r="F161" s="1"/>
      <c r="G161" s="23"/>
      <c r="H161" s="1"/>
    </row>
    <row r="162" spans="1:8" ht="15.6" x14ac:dyDescent="0.3">
      <c r="A162" s="318"/>
      <c r="B162" s="318"/>
      <c r="C162" s="322"/>
      <c r="D162" s="322"/>
      <c r="E162" s="318"/>
      <c r="F162" s="1"/>
      <c r="G162" s="23"/>
      <c r="H162" s="1"/>
    </row>
    <row r="163" spans="1:8" ht="15.75" customHeight="1" x14ac:dyDescent="0.3">
      <c r="A163" s="318"/>
      <c r="B163" s="319"/>
      <c r="C163" s="309"/>
      <c r="D163" s="309"/>
      <c r="E163" s="316"/>
      <c r="F163" s="1"/>
      <c r="G163" s="23"/>
      <c r="H163" s="1"/>
    </row>
    <row r="164" spans="1:8" ht="15.75" customHeight="1" x14ac:dyDescent="0.3">
      <c r="A164" s="318"/>
      <c r="B164" s="140"/>
      <c r="C164" s="133"/>
      <c r="D164" s="42"/>
      <c r="E164" s="42"/>
      <c r="F164" s="1"/>
      <c r="G164" s="23"/>
      <c r="H164" s="1"/>
    </row>
    <row r="165" spans="1:8" ht="15.6" x14ac:dyDescent="0.3">
      <c r="A165" s="318"/>
      <c r="B165" s="331" t="s">
        <v>394</v>
      </c>
      <c r="C165" s="328">
        <f>C158+1</f>
        <v>24</v>
      </c>
      <c r="D165" s="321" t="str">
        <f>'AME Lean Sensei Questions'!J165</f>
        <v>A</v>
      </c>
      <c r="E165" s="320">
        <f>IF(Calculations!$D$165:$D$170="A+",5,IF(Calculations!$D$165:$D$170="A",4,IF(Calculations!$D$165:$D$170="B",3,IF(Calculations!$D$165:$D$170="C",2,IF(Calculations!$D$165:$D$170="D",1,IF(Calculations!$D$165:$D$170="F",0," "))))))</f>
        <v>4</v>
      </c>
      <c r="F165" s="1"/>
      <c r="G165" s="23"/>
      <c r="H165" s="1"/>
    </row>
    <row r="166" spans="1:8" ht="15.6" x14ac:dyDescent="0.3">
      <c r="A166" s="318"/>
      <c r="B166" s="318"/>
      <c r="C166" s="322"/>
      <c r="D166" s="322"/>
      <c r="E166" s="318"/>
      <c r="F166" s="1"/>
      <c r="G166" s="23"/>
      <c r="H166" s="1"/>
    </row>
    <row r="167" spans="1:8" ht="15.6" x14ac:dyDescent="0.3">
      <c r="A167" s="318"/>
      <c r="B167" s="318"/>
      <c r="C167" s="322"/>
      <c r="D167" s="322"/>
      <c r="E167" s="318"/>
      <c r="F167" s="1"/>
      <c r="G167" s="23"/>
      <c r="H167" s="1"/>
    </row>
    <row r="168" spans="1:8" ht="15.6" x14ac:dyDescent="0.3">
      <c r="A168" s="318"/>
      <c r="B168" s="318"/>
      <c r="C168" s="322"/>
      <c r="D168" s="322"/>
      <c r="E168" s="318"/>
      <c r="F168" s="1"/>
      <c r="G168" s="23"/>
      <c r="H168" s="1"/>
    </row>
    <row r="169" spans="1:8" ht="15.6" x14ac:dyDescent="0.3">
      <c r="A169" s="318"/>
      <c r="B169" s="318"/>
      <c r="C169" s="322"/>
      <c r="D169" s="322"/>
      <c r="E169" s="318"/>
      <c r="F169" s="1"/>
      <c r="G169" s="23"/>
      <c r="H169" s="1"/>
    </row>
    <row r="170" spans="1:8" ht="15.75" customHeight="1" x14ac:dyDescent="0.3">
      <c r="A170" s="318"/>
      <c r="B170" s="318"/>
      <c r="C170" s="309"/>
      <c r="D170" s="309"/>
      <c r="E170" s="316"/>
      <c r="F170" s="1"/>
      <c r="G170" s="23"/>
      <c r="H170" s="1"/>
    </row>
    <row r="171" spans="1:8" ht="15.75" customHeight="1" x14ac:dyDescent="0.3">
      <c r="A171" s="318"/>
      <c r="B171" s="318"/>
      <c r="C171" s="133"/>
      <c r="D171" s="42"/>
      <c r="E171" s="42"/>
      <c r="F171" s="1"/>
      <c r="G171" s="23"/>
      <c r="H171" s="1"/>
    </row>
    <row r="172" spans="1:8" ht="15.6" x14ac:dyDescent="0.3">
      <c r="A172" s="318"/>
      <c r="B172" s="318"/>
      <c r="C172" s="328">
        <f>C165+1</f>
        <v>25</v>
      </c>
      <c r="D172" s="321" t="str">
        <f>'AME Lean Sensei Questions'!J172</f>
        <v>A</v>
      </c>
      <c r="E172" s="320">
        <f>IF(Calculations!$D$172:$D$177="A+",5,IF(Calculations!$D$172:$D$177="A",4,IF(Calculations!$D$172:$D$177="B",3,IF(Calculations!$D$172:$D$177="C",2,IF(Calculations!$D$172:$D$177="D",1,IF(Calculations!$D$172:$D$177="F",0," "))))))</f>
        <v>4</v>
      </c>
      <c r="F172" s="1"/>
      <c r="G172" s="23"/>
      <c r="H172" s="1"/>
    </row>
    <row r="173" spans="1:8" ht="15.6" x14ac:dyDescent="0.3">
      <c r="A173" s="318"/>
      <c r="B173" s="318"/>
      <c r="C173" s="322"/>
      <c r="D173" s="322"/>
      <c r="E173" s="318"/>
      <c r="F173" s="1"/>
      <c r="G173" s="23"/>
      <c r="H173" s="1"/>
    </row>
    <row r="174" spans="1:8" ht="15.6" x14ac:dyDescent="0.3">
      <c r="A174" s="318"/>
      <c r="B174" s="318"/>
      <c r="C174" s="322"/>
      <c r="D174" s="322"/>
      <c r="E174" s="318"/>
      <c r="F174" s="1"/>
      <c r="G174" s="23"/>
      <c r="H174" s="1"/>
    </row>
    <row r="175" spans="1:8" ht="15.6" x14ac:dyDescent="0.3">
      <c r="A175" s="318"/>
      <c r="B175" s="318"/>
      <c r="C175" s="322"/>
      <c r="D175" s="322"/>
      <c r="E175" s="318"/>
      <c r="F175" s="1"/>
      <c r="G175" s="23"/>
      <c r="H175" s="1"/>
    </row>
    <row r="176" spans="1:8" ht="15.6" x14ac:dyDescent="0.3">
      <c r="A176" s="318"/>
      <c r="B176" s="318"/>
      <c r="C176" s="322"/>
      <c r="D176" s="322"/>
      <c r="E176" s="318"/>
      <c r="F176" s="1"/>
      <c r="G176" s="23"/>
      <c r="H176" s="1"/>
    </row>
    <row r="177" spans="1:8" ht="15.75" customHeight="1" x14ac:dyDescent="0.3">
      <c r="A177" s="318"/>
      <c r="B177" s="318"/>
      <c r="C177" s="309"/>
      <c r="D177" s="309"/>
      <c r="E177" s="316"/>
      <c r="F177" s="1"/>
      <c r="G177" s="23"/>
      <c r="H177" s="1"/>
    </row>
    <row r="178" spans="1:8" ht="15.75" customHeight="1" x14ac:dyDescent="0.3">
      <c r="A178" s="318"/>
      <c r="B178" s="318"/>
      <c r="C178" s="133"/>
      <c r="D178" s="42"/>
      <c r="E178" s="42"/>
      <c r="F178" s="1"/>
      <c r="G178" s="23"/>
      <c r="H178" s="1"/>
    </row>
    <row r="179" spans="1:8" ht="15.6" x14ac:dyDescent="0.3">
      <c r="A179" s="318"/>
      <c r="B179" s="318"/>
      <c r="C179" s="328">
        <f>C172+1</f>
        <v>26</v>
      </c>
      <c r="D179" s="321" t="str">
        <f>'AME Lean Sensei Questions'!J179</f>
        <v>A</v>
      </c>
      <c r="E179" s="320">
        <f>IF(Calculations!$D$179:$D$184="A+",5,IF(Calculations!$D$179:$D$184="A",4,IF(Calculations!$D$179:$D$184="B",3,IF(Calculations!$D$179:$D$184="C",2,IF(Calculations!$D$179:$D$184="D",1,IF(Calculations!$D$179:$D$184="F",0," "))))))</f>
        <v>4</v>
      </c>
      <c r="F179" s="1"/>
      <c r="G179" s="23"/>
      <c r="H179" s="1"/>
    </row>
    <row r="180" spans="1:8" ht="15.6" x14ac:dyDescent="0.3">
      <c r="A180" s="318"/>
      <c r="B180" s="318"/>
      <c r="C180" s="322"/>
      <c r="D180" s="322"/>
      <c r="E180" s="318"/>
      <c r="F180" s="1"/>
      <c r="G180" s="23"/>
      <c r="H180" s="1"/>
    </row>
    <row r="181" spans="1:8" ht="15.6" x14ac:dyDescent="0.3">
      <c r="A181" s="318"/>
      <c r="B181" s="318"/>
      <c r="C181" s="322"/>
      <c r="D181" s="322"/>
      <c r="E181" s="318"/>
      <c r="F181" s="1"/>
      <c r="G181" s="23"/>
      <c r="H181" s="1"/>
    </row>
    <row r="182" spans="1:8" ht="15.6" x14ac:dyDescent="0.3">
      <c r="A182" s="318"/>
      <c r="B182" s="318"/>
      <c r="C182" s="322"/>
      <c r="D182" s="322"/>
      <c r="E182" s="318"/>
      <c r="F182" s="1"/>
      <c r="G182" s="23"/>
      <c r="H182" s="1"/>
    </row>
    <row r="183" spans="1:8" ht="15.6" x14ac:dyDescent="0.3">
      <c r="A183" s="318"/>
      <c r="B183" s="318"/>
      <c r="C183" s="322"/>
      <c r="D183" s="322"/>
      <c r="E183" s="318"/>
      <c r="F183" s="1"/>
      <c r="G183" s="23"/>
      <c r="H183" s="1"/>
    </row>
    <row r="184" spans="1:8" ht="15.75" customHeight="1" x14ac:dyDescent="0.3">
      <c r="A184" s="318"/>
      <c r="B184" s="318"/>
      <c r="C184" s="309"/>
      <c r="D184" s="309"/>
      <c r="E184" s="316"/>
      <c r="F184" s="1"/>
      <c r="G184" s="23"/>
      <c r="H184" s="1"/>
    </row>
    <row r="185" spans="1:8" ht="15.75" customHeight="1" x14ac:dyDescent="0.3">
      <c r="A185" s="318"/>
      <c r="B185" s="318"/>
      <c r="C185" s="133"/>
      <c r="D185" s="42"/>
      <c r="E185" s="42"/>
      <c r="F185" s="1"/>
      <c r="G185" s="23"/>
      <c r="H185" s="1"/>
    </row>
    <row r="186" spans="1:8" ht="15.6" x14ac:dyDescent="0.3">
      <c r="A186" s="318"/>
      <c r="B186" s="318"/>
      <c r="C186" s="328">
        <f>C179+1</f>
        <v>27</v>
      </c>
      <c r="D186" s="321" t="str">
        <f>'AME Lean Sensei Questions'!J186</f>
        <v>A</v>
      </c>
      <c r="E186" s="320">
        <f>IF(Calculations!$D$186:$D$191="A+",5,IF(Calculations!$D$186:$D$191="A",4,IF(Calculations!$D$186:$D$191="B",3,IF(Calculations!$D$186:$D$191="C",2,IF(Calculations!$D$186:$D$191="D",1,IF(Calculations!$D$186:$D$191="F",0," "))))))</f>
        <v>4</v>
      </c>
      <c r="F186" s="1"/>
      <c r="G186" s="23"/>
      <c r="H186" s="1"/>
    </row>
    <row r="187" spans="1:8" ht="15.6" x14ac:dyDescent="0.3">
      <c r="A187" s="318"/>
      <c r="B187" s="318"/>
      <c r="C187" s="322"/>
      <c r="D187" s="322"/>
      <c r="E187" s="318"/>
      <c r="F187" s="1"/>
      <c r="G187" s="23"/>
      <c r="H187" s="1"/>
    </row>
    <row r="188" spans="1:8" ht="15.6" x14ac:dyDescent="0.3">
      <c r="A188" s="318"/>
      <c r="B188" s="318"/>
      <c r="C188" s="322"/>
      <c r="D188" s="322"/>
      <c r="E188" s="318"/>
      <c r="F188" s="1"/>
      <c r="G188" s="23"/>
      <c r="H188" s="1"/>
    </row>
    <row r="189" spans="1:8" ht="15.6" x14ac:dyDescent="0.3">
      <c r="A189" s="318"/>
      <c r="B189" s="318"/>
      <c r="C189" s="322"/>
      <c r="D189" s="322"/>
      <c r="E189" s="318"/>
      <c r="F189" s="1"/>
      <c r="G189" s="23"/>
      <c r="H189" s="1"/>
    </row>
    <row r="190" spans="1:8" ht="15.6" x14ac:dyDescent="0.3">
      <c r="A190" s="318"/>
      <c r="B190" s="318"/>
      <c r="C190" s="322"/>
      <c r="D190" s="322"/>
      <c r="E190" s="318"/>
      <c r="F190" s="1"/>
      <c r="G190" s="23"/>
      <c r="H190" s="1"/>
    </row>
    <row r="191" spans="1:8" ht="15.75" customHeight="1" x14ac:dyDescent="0.3">
      <c r="A191" s="318"/>
      <c r="B191" s="318"/>
      <c r="C191" s="309"/>
      <c r="D191" s="309"/>
      <c r="E191" s="316"/>
      <c r="F191" s="1"/>
      <c r="G191" s="23"/>
      <c r="H191" s="1"/>
    </row>
    <row r="192" spans="1:8" ht="15.75" customHeight="1" x14ac:dyDescent="0.3">
      <c r="A192" s="318"/>
      <c r="B192" s="318"/>
      <c r="C192" s="133"/>
      <c r="D192" s="42"/>
      <c r="E192" s="42"/>
      <c r="F192" s="1"/>
      <c r="G192" s="23"/>
      <c r="H192" s="1"/>
    </row>
    <row r="193" spans="1:8" ht="15.6" x14ac:dyDescent="0.3">
      <c r="A193" s="318"/>
      <c r="B193" s="318"/>
      <c r="C193" s="328">
        <f>C186+1</f>
        <v>28</v>
      </c>
      <c r="D193" s="321" t="str">
        <f>'AME Lean Sensei Questions'!J193</f>
        <v>A</v>
      </c>
      <c r="E193" s="320">
        <f>IF(Calculations!$D$193:$D$198="A+",5,IF(Calculations!$D$193:$D$198="A",4,IF(Calculations!$D$193:$D$198="B",3,IF(Calculations!$D$193:$D$198="C",2,IF(Calculations!$D$193:$D$198="D",1,IF(Calculations!$D$193:$D$198="F",0," "))))))</f>
        <v>4</v>
      </c>
      <c r="F193" s="1"/>
      <c r="G193" s="23"/>
      <c r="H193" s="1"/>
    </row>
    <row r="194" spans="1:8" ht="15.6" x14ac:dyDescent="0.3">
      <c r="A194" s="318"/>
      <c r="B194" s="318"/>
      <c r="C194" s="322"/>
      <c r="D194" s="322"/>
      <c r="E194" s="318"/>
      <c r="F194" s="1"/>
      <c r="G194" s="23"/>
      <c r="H194" s="1"/>
    </row>
    <row r="195" spans="1:8" ht="15.6" x14ac:dyDescent="0.3">
      <c r="A195" s="318"/>
      <c r="B195" s="318"/>
      <c r="C195" s="322"/>
      <c r="D195" s="322"/>
      <c r="E195" s="318"/>
      <c r="F195" s="1"/>
      <c r="G195" s="23"/>
      <c r="H195" s="1"/>
    </row>
    <row r="196" spans="1:8" ht="15.6" x14ac:dyDescent="0.3">
      <c r="A196" s="318"/>
      <c r="B196" s="318"/>
      <c r="C196" s="322"/>
      <c r="D196" s="322"/>
      <c r="E196" s="318"/>
      <c r="F196" s="1"/>
      <c r="G196" s="23"/>
      <c r="H196" s="1"/>
    </row>
    <row r="197" spans="1:8" ht="15.6" x14ac:dyDescent="0.3">
      <c r="A197" s="318"/>
      <c r="B197" s="318"/>
      <c r="C197" s="322"/>
      <c r="D197" s="322"/>
      <c r="E197" s="318"/>
      <c r="F197" s="1"/>
      <c r="G197" s="23"/>
      <c r="H197" s="1"/>
    </row>
    <row r="198" spans="1:8" ht="15.75" customHeight="1" x14ac:dyDescent="0.3">
      <c r="A198" s="318"/>
      <c r="B198" s="318"/>
      <c r="C198" s="309"/>
      <c r="D198" s="309"/>
      <c r="E198" s="316"/>
      <c r="F198" s="1"/>
      <c r="G198" s="23"/>
      <c r="H198" s="1"/>
    </row>
    <row r="199" spans="1:8" ht="15.75" customHeight="1" x14ac:dyDescent="0.3">
      <c r="A199" s="318"/>
      <c r="B199" s="318"/>
      <c r="C199" s="133"/>
      <c r="D199" s="42"/>
      <c r="E199" s="42"/>
      <c r="F199" s="1"/>
      <c r="G199" s="23"/>
      <c r="H199" s="1"/>
    </row>
    <row r="200" spans="1:8" ht="15.6" x14ac:dyDescent="0.3">
      <c r="A200" s="318"/>
      <c r="B200" s="318"/>
      <c r="C200" s="328">
        <f>C193+1</f>
        <v>29</v>
      </c>
      <c r="D200" s="321" t="str">
        <f>'AME Lean Sensei Questions'!J200</f>
        <v>A</v>
      </c>
      <c r="E200" s="320">
        <f>IF(Calculations!$D$200:$D$205="A+",5,IF(Calculations!$D$200:$D$205="A",4,IF(Calculations!$D$200:$D$205="B",3,IF(Calculations!$D$200:$D$205="C",2,IF(Calculations!$D$200:$D$205="D",1,IF(Calculations!$D$200:$D$205="F",0," "))))))</f>
        <v>4</v>
      </c>
      <c r="F200" s="1"/>
      <c r="G200" s="23"/>
      <c r="H200" s="1"/>
    </row>
    <row r="201" spans="1:8" ht="15.6" x14ac:dyDescent="0.3">
      <c r="A201" s="318"/>
      <c r="B201" s="318"/>
      <c r="C201" s="322"/>
      <c r="D201" s="322"/>
      <c r="E201" s="318"/>
      <c r="F201" s="1"/>
      <c r="G201" s="23"/>
      <c r="H201" s="1"/>
    </row>
    <row r="202" spans="1:8" ht="15.6" x14ac:dyDescent="0.3">
      <c r="A202" s="318"/>
      <c r="B202" s="318"/>
      <c r="C202" s="322"/>
      <c r="D202" s="322"/>
      <c r="E202" s="318"/>
      <c r="F202" s="1"/>
      <c r="G202" s="23"/>
      <c r="H202" s="1"/>
    </row>
    <row r="203" spans="1:8" ht="15.6" x14ac:dyDescent="0.3">
      <c r="A203" s="318"/>
      <c r="B203" s="318"/>
      <c r="C203" s="322"/>
      <c r="D203" s="322"/>
      <c r="E203" s="318"/>
      <c r="F203" s="1"/>
      <c r="G203" s="23"/>
      <c r="H203" s="1"/>
    </row>
    <row r="204" spans="1:8" ht="15.6" x14ac:dyDescent="0.3">
      <c r="A204" s="318"/>
      <c r="B204" s="318"/>
      <c r="C204" s="322"/>
      <c r="D204" s="322"/>
      <c r="E204" s="318"/>
      <c r="F204" s="1"/>
      <c r="G204" s="23"/>
      <c r="H204" s="1"/>
    </row>
    <row r="205" spans="1:8" ht="15.75" customHeight="1" x14ac:dyDescent="0.3">
      <c r="A205" s="319"/>
      <c r="B205" s="319"/>
      <c r="C205" s="309"/>
      <c r="D205" s="309"/>
      <c r="E205" s="316"/>
      <c r="F205" s="1"/>
      <c r="G205" s="46"/>
      <c r="H205" s="1"/>
    </row>
    <row r="206" spans="1:8" ht="15.75" customHeight="1" x14ac:dyDescent="0.6">
      <c r="A206" s="141"/>
      <c r="B206" s="142"/>
      <c r="C206" s="133"/>
      <c r="D206" s="42"/>
      <c r="E206" s="138">
        <f>SUM(E88:E205)</f>
        <v>68</v>
      </c>
      <c r="F206" s="15">
        <v>2.3530000000000002</v>
      </c>
      <c r="G206" s="143">
        <f>E206*F206</f>
        <v>160.00400000000002</v>
      </c>
      <c r="H206" s="1"/>
    </row>
    <row r="207" spans="1:8" ht="15.6" x14ac:dyDescent="0.3">
      <c r="A207" s="338" t="s">
        <v>413</v>
      </c>
      <c r="B207" s="332" t="s">
        <v>414</v>
      </c>
      <c r="C207" s="328">
        <f>C200+1</f>
        <v>30</v>
      </c>
      <c r="D207" s="321" t="str">
        <f>'AME Lean Sensei Questions'!J207</f>
        <v>A</v>
      </c>
      <c r="E207" s="320">
        <f>IF(Calculations!$D$207:$D$212="A+",5,IF(Calculations!$D$207:$D$212="A",4,IF(Calculations!$D$207:$D$212="B",3,IF(Calculations!$D$207:$D$212="C",2,IF(Calculations!$D$207:$D$212="D",1,IF(Calculations!$D$207:$D$212="F",0," "))))))</f>
        <v>4</v>
      </c>
      <c r="F207" s="1"/>
      <c r="G207" s="22"/>
      <c r="H207" s="1"/>
    </row>
    <row r="208" spans="1:8" ht="15.6" x14ac:dyDescent="0.3">
      <c r="A208" s="339"/>
      <c r="B208" s="333"/>
      <c r="C208" s="322"/>
      <c r="D208" s="322"/>
      <c r="E208" s="318"/>
      <c r="F208" s="1"/>
      <c r="G208" s="23"/>
      <c r="H208" s="1"/>
    </row>
    <row r="209" spans="1:8" ht="15.6" x14ac:dyDescent="0.3">
      <c r="A209" s="339"/>
      <c r="B209" s="333"/>
      <c r="C209" s="322"/>
      <c r="D209" s="322"/>
      <c r="E209" s="318"/>
      <c r="F209" s="1"/>
      <c r="G209" s="23"/>
      <c r="H209" s="1"/>
    </row>
    <row r="210" spans="1:8" ht="15.6" x14ac:dyDescent="0.3">
      <c r="A210" s="339"/>
      <c r="B210" s="333"/>
      <c r="C210" s="322"/>
      <c r="D210" s="322"/>
      <c r="E210" s="318"/>
      <c r="F210" s="1"/>
      <c r="G210" s="23"/>
      <c r="H210" s="1"/>
    </row>
    <row r="211" spans="1:8" ht="15.6" x14ac:dyDescent="0.3">
      <c r="A211" s="339"/>
      <c r="B211" s="333"/>
      <c r="C211" s="322"/>
      <c r="D211" s="322"/>
      <c r="E211" s="318"/>
      <c r="F211" s="1"/>
      <c r="G211" s="23"/>
      <c r="H211" s="1"/>
    </row>
    <row r="212" spans="1:8" ht="15.75" customHeight="1" x14ac:dyDescent="0.3">
      <c r="A212" s="339"/>
      <c r="B212" s="333"/>
      <c r="C212" s="309"/>
      <c r="D212" s="309"/>
      <c r="E212" s="316"/>
      <c r="F212" s="1"/>
      <c r="G212" s="23"/>
      <c r="H212" s="1"/>
    </row>
    <row r="213" spans="1:8" ht="15.75" customHeight="1" x14ac:dyDescent="0.3">
      <c r="A213" s="339"/>
      <c r="B213" s="333"/>
      <c r="C213" s="133"/>
      <c r="D213" s="42"/>
      <c r="E213" s="42"/>
      <c r="F213" s="1"/>
      <c r="G213" s="23"/>
      <c r="H213" s="1"/>
    </row>
    <row r="214" spans="1:8" ht="15.6" x14ac:dyDescent="0.3">
      <c r="A214" s="339"/>
      <c r="B214" s="333"/>
      <c r="C214" s="328">
        <f>C207+1</f>
        <v>31</v>
      </c>
      <c r="D214" s="321" t="str">
        <f>'AME Lean Sensei Questions'!J214</f>
        <v>A</v>
      </c>
      <c r="E214" s="320">
        <f>IF(Calculations!$D$214:$D$219="A+",5,IF(Calculations!$D$214:$D$219="A",4,IF(Calculations!$D$214:$D$219="B",3,IF(Calculations!$D$214:$D$219="C",2,IF(Calculations!$D$214:$D$219="D",1,IF(Calculations!$D$214:$D$219="F",0," "))))))</f>
        <v>4</v>
      </c>
      <c r="F214" s="1"/>
      <c r="G214" s="23"/>
      <c r="H214" s="1"/>
    </row>
    <row r="215" spans="1:8" ht="15.6" x14ac:dyDescent="0.3">
      <c r="A215" s="339"/>
      <c r="B215" s="333"/>
      <c r="C215" s="322"/>
      <c r="D215" s="322"/>
      <c r="E215" s="318"/>
      <c r="F215" s="1"/>
      <c r="G215" s="23"/>
      <c r="H215" s="1"/>
    </row>
    <row r="216" spans="1:8" ht="15.6" x14ac:dyDescent="0.3">
      <c r="A216" s="339"/>
      <c r="B216" s="333"/>
      <c r="C216" s="322"/>
      <c r="D216" s="322"/>
      <c r="E216" s="318"/>
      <c r="F216" s="1"/>
      <c r="G216" s="23"/>
      <c r="H216" s="1"/>
    </row>
    <row r="217" spans="1:8" ht="15.6" x14ac:dyDescent="0.3">
      <c r="A217" s="339"/>
      <c r="B217" s="333"/>
      <c r="C217" s="322"/>
      <c r="D217" s="322"/>
      <c r="E217" s="318"/>
      <c r="F217" s="1"/>
      <c r="G217" s="23"/>
      <c r="H217" s="1"/>
    </row>
    <row r="218" spans="1:8" ht="15.6" x14ac:dyDescent="0.3">
      <c r="A218" s="339"/>
      <c r="B218" s="333"/>
      <c r="C218" s="322"/>
      <c r="D218" s="322"/>
      <c r="E218" s="318"/>
      <c r="F218" s="1"/>
      <c r="G218" s="23"/>
      <c r="H218" s="1"/>
    </row>
    <row r="219" spans="1:8" ht="15.75" customHeight="1" x14ac:dyDescent="0.3">
      <c r="A219" s="339"/>
      <c r="B219" s="333"/>
      <c r="C219" s="309"/>
      <c r="D219" s="309"/>
      <c r="E219" s="316"/>
      <c r="F219" s="1"/>
      <c r="G219" s="23"/>
      <c r="H219" s="1"/>
    </row>
    <row r="220" spans="1:8" ht="15.75" customHeight="1" x14ac:dyDescent="0.3">
      <c r="A220" s="339"/>
      <c r="B220" s="333"/>
      <c r="C220" s="133"/>
      <c r="D220" s="42"/>
      <c r="E220" s="42"/>
      <c r="F220" s="1"/>
      <c r="G220" s="23"/>
      <c r="H220" s="1"/>
    </row>
    <row r="221" spans="1:8" ht="15.6" x14ac:dyDescent="0.3">
      <c r="A221" s="339"/>
      <c r="B221" s="333"/>
      <c r="C221" s="328">
        <f>C214+1</f>
        <v>32</v>
      </c>
      <c r="D221" s="321" t="str">
        <f>'AME Lean Sensei Questions'!J221</f>
        <v>A</v>
      </c>
      <c r="E221" s="320">
        <f>IF(Calculations!$D$221:$D$226="A+",5,IF(Calculations!$D$221:$D$226="A",4,IF(Calculations!$D$221:$D$226="B",3,IF(Calculations!$D$221:$D$226="C",2,IF(Calculations!$D$221:$D$226="D",1,IF(Calculations!$D$221:$D$226="F",0," "))))))</f>
        <v>4</v>
      </c>
      <c r="F221" s="1"/>
      <c r="G221" s="23"/>
      <c r="H221" s="1"/>
    </row>
    <row r="222" spans="1:8" ht="15.6" x14ac:dyDescent="0.3">
      <c r="A222" s="339"/>
      <c r="B222" s="333"/>
      <c r="C222" s="322"/>
      <c r="D222" s="322"/>
      <c r="E222" s="318"/>
      <c r="F222" s="1"/>
      <c r="G222" s="23"/>
      <c r="H222" s="1"/>
    </row>
    <row r="223" spans="1:8" ht="15.6" x14ac:dyDescent="0.3">
      <c r="A223" s="339"/>
      <c r="B223" s="333"/>
      <c r="C223" s="322"/>
      <c r="D223" s="322"/>
      <c r="E223" s="318"/>
      <c r="F223" s="1"/>
      <c r="G223" s="23"/>
      <c r="H223" s="1"/>
    </row>
    <row r="224" spans="1:8" ht="15.6" x14ac:dyDescent="0.3">
      <c r="A224" s="339"/>
      <c r="B224" s="333"/>
      <c r="C224" s="322"/>
      <c r="D224" s="322"/>
      <c r="E224" s="318"/>
      <c r="F224" s="1"/>
      <c r="G224" s="23"/>
      <c r="H224" s="1"/>
    </row>
    <row r="225" spans="1:8" ht="15.6" x14ac:dyDescent="0.3">
      <c r="A225" s="339"/>
      <c r="B225" s="333"/>
      <c r="C225" s="322"/>
      <c r="D225" s="322"/>
      <c r="E225" s="318"/>
      <c r="F225" s="1"/>
      <c r="G225" s="23"/>
      <c r="H225" s="1"/>
    </row>
    <row r="226" spans="1:8" ht="15.75" customHeight="1" x14ac:dyDescent="0.3">
      <c r="A226" s="339"/>
      <c r="B226" s="334"/>
      <c r="C226" s="309"/>
      <c r="D226" s="309"/>
      <c r="E226" s="316"/>
      <c r="F226" s="1"/>
      <c r="G226" s="23"/>
      <c r="H226" s="1"/>
    </row>
    <row r="227" spans="1:8" ht="15.75" customHeight="1" x14ac:dyDescent="0.3">
      <c r="A227" s="339"/>
      <c r="B227" s="144"/>
      <c r="C227" s="133"/>
      <c r="D227" s="42"/>
      <c r="E227" s="42"/>
      <c r="F227" s="1"/>
      <c r="G227" s="23"/>
      <c r="H227" s="1"/>
    </row>
    <row r="228" spans="1:8" ht="15.6" x14ac:dyDescent="0.3">
      <c r="A228" s="339"/>
      <c r="B228" s="332" t="s">
        <v>427</v>
      </c>
      <c r="C228" s="328">
        <f>C221+1</f>
        <v>33</v>
      </c>
      <c r="D228" s="321" t="str">
        <f>'AME Lean Sensei Questions'!J228</f>
        <v>A</v>
      </c>
      <c r="E228" s="320">
        <f>IF(Calculations!$D$228:$D$233="A+",5,IF(Calculations!$D$228:$D$233="A",4,IF(Calculations!$D$228:$D$233="B",3,IF(Calculations!$D$228:$D$233="C",2,IF(Calculations!$D$228:$D$233="D",1,IF(Calculations!$D$228:$D$233="F",0," "))))))</f>
        <v>4</v>
      </c>
      <c r="F228" s="1"/>
      <c r="G228" s="23"/>
      <c r="H228" s="1"/>
    </row>
    <row r="229" spans="1:8" ht="15.6" x14ac:dyDescent="0.3">
      <c r="A229" s="339"/>
      <c r="B229" s="333"/>
      <c r="C229" s="322"/>
      <c r="D229" s="322"/>
      <c r="E229" s="318"/>
      <c r="F229" s="1"/>
      <c r="G229" s="23"/>
      <c r="H229" s="1"/>
    </row>
    <row r="230" spans="1:8" ht="15.6" x14ac:dyDescent="0.3">
      <c r="A230" s="339"/>
      <c r="B230" s="333"/>
      <c r="C230" s="322"/>
      <c r="D230" s="322"/>
      <c r="E230" s="318"/>
      <c r="F230" s="1"/>
      <c r="G230" s="23"/>
      <c r="H230" s="1"/>
    </row>
    <row r="231" spans="1:8" ht="15.6" x14ac:dyDescent="0.3">
      <c r="A231" s="339"/>
      <c r="B231" s="333"/>
      <c r="C231" s="322"/>
      <c r="D231" s="322"/>
      <c r="E231" s="318"/>
      <c r="F231" s="1"/>
      <c r="G231" s="23"/>
      <c r="H231" s="1"/>
    </row>
    <row r="232" spans="1:8" ht="15.6" x14ac:dyDescent="0.3">
      <c r="A232" s="339"/>
      <c r="B232" s="333"/>
      <c r="C232" s="322"/>
      <c r="D232" s="322"/>
      <c r="E232" s="318"/>
      <c r="F232" s="1"/>
      <c r="G232" s="23"/>
      <c r="H232" s="1"/>
    </row>
    <row r="233" spans="1:8" ht="15.75" customHeight="1" x14ac:dyDescent="0.3">
      <c r="A233" s="339"/>
      <c r="B233" s="333"/>
      <c r="C233" s="309"/>
      <c r="D233" s="309"/>
      <c r="E233" s="316"/>
      <c r="F233" s="1"/>
      <c r="G233" s="23"/>
      <c r="H233" s="1"/>
    </row>
    <row r="234" spans="1:8" ht="15.75" customHeight="1" x14ac:dyDescent="0.3">
      <c r="A234" s="339"/>
      <c r="B234" s="333"/>
      <c r="C234" s="133"/>
      <c r="D234" s="42"/>
      <c r="E234" s="42"/>
      <c r="F234" s="1"/>
      <c r="G234" s="23"/>
      <c r="H234" s="1"/>
    </row>
    <row r="235" spans="1:8" ht="15.6" x14ac:dyDescent="0.3">
      <c r="A235" s="339"/>
      <c r="B235" s="333"/>
      <c r="C235" s="328">
        <f>C228+1</f>
        <v>34</v>
      </c>
      <c r="D235" s="321" t="str">
        <f>'AME Lean Sensei Questions'!J235</f>
        <v>A</v>
      </c>
      <c r="E235" s="320">
        <f>IF(Calculations!$D$235:$D$240="A+",5,IF(Calculations!$D$235:$D$240="A",4,IF(Calculations!$D$235:$D$240="B",3,IF(Calculations!$D$235:$D$240="C",2,IF(Calculations!$D$235:$D$240="D",1,IF(Calculations!$D$235:$D$240="F",0," "))))))</f>
        <v>4</v>
      </c>
      <c r="F235" s="1"/>
      <c r="G235" s="23"/>
      <c r="H235" s="1"/>
    </row>
    <row r="236" spans="1:8" ht="15.6" x14ac:dyDescent="0.3">
      <c r="A236" s="339"/>
      <c r="B236" s="333"/>
      <c r="C236" s="322"/>
      <c r="D236" s="322"/>
      <c r="E236" s="318"/>
      <c r="F236" s="1"/>
      <c r="G236" s="23"/>
      <c r="H236" s="1"/>
    </row>
    <row r="237" spans="1:8" ht="15.6" x14ac:dyDescent="0.3">
      <c r="A237" s="339"/>
      <c r="B237" s="333"/>
      <c r="C237" s="322"/>
      <c r="D237" s="322"/>
      <c r="E237" s="318"/>
      <c r="F237" s="1"/>
      <c r="G237" s="23"/>
      <c r="H237" s="1"/>
    </row>
    <row r="238" spans="1:8" ht="15.6" x14ac:dyDescent="0.3">
      <c r="A238" s="339"/>
      <c r="B238" s="333"/>
      <c r="C238" s="322"/>
      <c r="D238" s="322"/>
      <c r="E238" s="318"/>
      <c r="F238" s="1"/>
      <c r="G238" s="23"/>
      <c r="H238" s="1"/>
    </row>
    <row r="239" spans="1:8" ht="15.6" x14ac:dyDescent="0.3">
      <c r="A239" s="339"/>
      <c r="B239" s="333"/>
      <c r="C239" s="322"/>
      <c r="D239" s="322"/>
      <c r="E239" s="318"/>
      <c r="F239" s="1"/>
      <c r="G239" s="23"/>
      <c r="H239" s="1"/>
    </row>
    <row r="240" spans="1:8" ht="15.75" customHeight="1" x14ac:dyDescent="0.3">
      <c r="A240" s="339"/>
      <c r="B240" s="333"/>
      <c r="C240" s="309"/>
      <c r="D240" s="309"/>
      <c r="E240" s="316"/>
      <c r="F240" s="1"/>
      <c r="G240" s="23"/>
      <c r="H240" s="1"/>
    </row>
    <row r="241" spans="1:8" ht="15.75" customHeight="1" x14ac:dyDescent="0.3">
      <c r="A241" s="339"/>
      <c r="B241" s="333"/>
      <c r="C241" s="133"/>
      <c r="D241" s="42"/>
      <c r="E241" s="42"/>
      <c r="F241" s="1"/>
      <c r="G241" s="23"/>
      <c r="H241" s="1"/>
    </row>
    <row r="242" spans="1:8" ht="15.6" x14ac:dyDescent="0.3">
      <c r="A242" s="339"/>
      <c r="B242" s="333"/>
      <c r="C242" s="328">
        <f>C235+1</f>
        <v>35</v>
      </c>
      <c r="D242" s="321" t="str">
        <f>'AME Lean Sensei Questions'!J242</f>
        <v>A</v>
      </c>
      <c r="E242" s="320">
        <f>IF(Calculations!$D$242:$D$247="A+",5,IF(Calculations!$D$242:$D$247="A",4,IF(Calculations!$D$242:$D$247="B",3,IF(Calculations!$D$242:$D$247="C",2,IF(Calculations!$D$242:$D$247="D",1,IF(Calculations!$D$242:$D$247="F",0," "))))))</f>
        <v>4</v>
      </c>
      <c r="F242" s="1"/>
      <c r="G242" s="23"/>
      <c r="H242" s="1"/>
    </row>
    <row r="243" spans="1:8" ht="15.6" x14ac:dyDescent="0.3">
      <c r="A243" s="339"/>
      <c r="B243" s="333"/>
      <c r="C243" s="322"/>
      <c r="D243" s="322"/>
      <c r="E243" s="318"/>
      <c r="F243" s="1"/>
      <c r="G243" s="23"/>
      <c r="H243" s="1"/>
    </row>
    <row r="244" spans="1:8" ht="15.6" x14ac:dyDescent="0.3">
      <c r="A244" s="339"/>
      <c r="B244" s="333"/>
      <c r="C244" s="322"/>
      <c r="D244" s="322"/>
      <c r="E244" s="318"/>
      <c r="F244" s="1"/>
      <c r="G244" s="23"/>
      <c r="H244" s="1"/>
    </row>
    <row r="245" spans="1:8" ht="15.6" x14ac:dyDescent="0.3">
      <c r="A245" s="339"/>
      <c r="B245" s="333"/>
      <c r="C245" s="322"/>
      <c r="D245" s="322"/>
      <c r="E245" s="318"/>
      <c r="F245" s="1"/>
      <c r="G245" s="23"/>
      <c r="H245" s="1"/>
    </row>
    <row r="246" spans="1:8" ht="15.6" x14ac:dyDescent="0.3">
      <c r="A246" s="339"/>
      <c r="B246" s="333"/>
      <c r="C246" s="322"/>
      <c r="D246" s="322"/>
      <c r="E246" s="318"/>
      <c r="F246" s="1"/>
      <c r="G246" s="23"/>
      <c r="H246" s="1"/>
    </row>
    <row r="247" spans="1:8" ht="15.75" customHeight="1" x14ac:dyDescent="0.3">
      <c r="A247" s="339"/>
      <c r="B247" s="333"/>
      <c r="C247" s="309"/>
      <c r="D247" s="309"/>
      <c r="E247" s="316"/>
      <c r="F247" s="1"/>
      <c r="G247" s="23"/>
      <c r="H247" s="1"/>
    </row>
    <row r="248" spans="1:8" ht="15.75" customHeight="1" x14ac:dyDescent="0.3">
      <c r="A248" s="339"/>
      <c r="B248" s="333"/>
      <c r="C248" s="133"/>
      <c r="D248" s="42"/>
      <c r="E248" s="42"/>
      <c r="F248" s="1"/>
      <c r="G248" s="23"/>
      <c r="H248" s="1"/>
    </row>
    <row r="249" spans="1:8" ht="15.6" x14ac:dyDescent="0.3">
      <c r="A249" s="339"/>
      <c r="B249" s="333"/>
      <c r="C249" s="328">
        <f>C242+1</f>
        <v>36</v>
      </c>
      <c r="D249" s="321" t="str">
        <f>'AME Lean Sensei Questions'!J249</f>
        <v>A</v>
      </c>
      <c r="E249" s="320">
        <f>IF(Calculations!$D$249:$D$254="A+",5,IF(Calculations!$D$249:$D$254="A",4,IF(Calculations!$D$249:$D$254="B",3,IF(Calculations!$D$249:$D$254="C",2,IF(Calculations!$D$249:$D$254="D",1,IF(Calculations!$D$249:$D$254="F",0," "))))))</f>
        <v>4</v>
      </c>
      <c r="F249" s="1"/>
      <c r="G249" s="23"/>
      <c r="H249" s="1"/>
    </row>
    <row r="250" spans="1:8" ht="15.6" x14ac:dyDescent="0.3">
      <c r="A250" s="339"/>
      <c r="B250" s="333"/>
      <c r="C250" s="322"/>
      <c r="D250" s="322"/>
      <c r="E250" s="318"/>
      <c r="F250" s="1"/>
      <c r="G250" s="23"/>
      <c r="H250" s="1"/>
    </row>
    <row r="251" spans="1:8" ht="15.6" x14ac:dyDescent="0.3">
      <c r="A251" s="339"/>
      <c r="B251" s="333"/>
      <c r="C251" s="322"/>
      <c r="D251" s="322"/>
      <c r="E251" s="318"/>
      <c r="F251" s="1"/>
      <c r="G251" s="23"/>
      <c r="H251" s="1"/>
    </row>
    <row r="252" spans="1:8" ht="15.6" x14ac:dyDescent="0.3">
      <c r="A252" s="339"/>
      <c r="B252" s="333"/>
      <c r="C252" s="322"/>
      <c r="D252" s="322"/>
      <c r="E252" s="318"/>
      <c r="F252" s="1"/>
      <c r="G252" s="23"/>
      <c r="H252" s="1"/>
    </row>
    <row r="253" spans="1:8" ht="15.6" x14ac:dyDescent="0.3">
      <c r="A253" s="339"/>
      <c r="B253" s="333"/>
      <c r="C253" s="322"/>
      <c r="D253" s="322"/>
      <c r="E253" s="318"/>
      <c r="F253" s="1"/>
      <c r="G253" s="23"/>
      <c r="H253" s="1"/>
    </row>
    <row r="254" spans="1:8" ht="15.75" customHeight="1" x14ac:dyDescent="0.3">
      <c r="A254" s="339"/>
      <c r="B254" s="333"/>
      <c r="C254" s="309"/>
      <c r="D254" s="309"/>
      <c r="E254" s="316"/>
      <c r="F254" s="1"/>
      <c r="G254" s="23"/>
      <c r="H254" s="1"/>
    </row>
    <row r="255" spans="1:8" ht="15.75" customHeight="1" x14ac:dyDescent="0.3">
      <c r="A255" s="339"/>
      <c r="B255" s="333"/>
      <c r="C255" s="133"/>
      <c r="D255" s="42"/>
      <c r="E255" s="42"/>
      <c r="F255" s="1"/>
      <c r="G255" s="23"/>
      <c r="H255" s="1"/>
    </row>
    <row r="256" spans="1:8" ht="15.6" x14ac:dyDescent="0.3">
      <c r="A256" s="339"/>
      <c r="B256" s="333"/>
      <c r="C256" s="328">
        <f>C249+1</f>
        <v>37</v>
      </c>
      <c r="D256" s="321" t="str">
        <f>'AME Lean Sensei Questions'!J256</f>
        <v>A</v>
      </c>
      <c r="E256" s="320">
        <f>IF(Calculations!$D$256:$D$261="A+",5,IF(Calculations!$D$256:$D$261="A",4,IF(Calculations!$D$256:$D$261="B",3,IF(Calculations!$D$256:$D$261="C",2,IF(Calculations!$D$256:$D$261="D",1,IF(Calculations!$D$256:$D$261="F",0," "))))))</f>
        <v>4</v>
      </c>
      <c r="F256" s="1"/>
      <c r="G256" s="23"/>
      <c r="H256" s="1"/>
    </row>
    <row r="257" spans="1:8" ht="15.6" x14ac:dyDescent="0.3">
      <c r="A257" s="339"/>
      <c r="B257" s="333"/>
      <c r="C257" s="322"/>
      <c r="D257" s="322"/>
      <c r="E257" s="318"/>
      <c r="F257" s="1"/>
      <c r="G257" s="23"/>
      <c r="H257" s="1"/>
    </row>
    <row r="258" spans="1:8" ht="15.6" x14ac:dyDescent="0.3">
      <c r="A258" s="339"/>
      <c r="B258" s="333"/>
      <c r="C258" s="322"/>
      <c r="D258" s="322"/>
      <c r="E258" s="318"/>
      <c r="F258" s="1"/>
      <c r="G258" s="23"/>
      <c r="H258" s="1"/>
    </row>
    <row r="259" spans="1:8" ht="15.6" x14ac:dyDescent="0.3">
      <c r="A259" s="339"/>
      <c r="B259" s="333"/>
      <c r="C259" s="322"/>
      <c r="D259" s="322"/>
      <c r="E259" s="318"/>
      <c r="F259" s="1"/>
      <c r="G259" s="23"/>
      <c r="H259" s="1"/>
    </row>
    <row r="260" spans="1:8" ht="15.6" x14ac:dyDescent="0.3">
      <c r="A260" s="339"/>
      <c r="B260" s="333"/>
      <c r="C260" s="322"/>
      <c r="D260" s="322"/>
      <c r="E260" s="318"/>
      <c r="F260" s="1"/>
      <c r="G260" s="23"/>
      <c r="H260" s="1"/>
    </row>
    <row r="261" spans="1:8" ht="15.75" customHeight="1" x14ac:dyDescent="0.3">
      <c r="A261" s="339"/>
      <c r="B261" s="334"/>
      <c r="C261" s="309"/>
      <c r="D261" s="309"/>
      <c r="E261" s="316"/>
      <c r="F261" s="1"/>
      <c r="G261" s="23"/>
      <c r="H261" s="1"/>
    </row>
    <row r="262" spans="1:8" ht="15.75" customHeight="1" x14ac:dyDescent="0.3">
      <c r="A262" s="339"/>
      <c r="B262" s="145"/>
      <c r="C262" s="133"/>
      <c r="D262" s="42"/>
      <c r="E262" s="42"/>
      <c r="F262" s="1"/>
      <c r="G262" s="23"/>
      <c r="H262" s="1"/>
    </row>
    <row r="263" spans="1:8" ht="15.6" x14ac:dyDescent="0.3">
      <c r="A263" s="339"/>
      <c r="B263" s="336" t="s">
        <v>446</v>
      </c>
      <c r="C263" s="328">
        <f>C256+1</f>
        <v>38</v>
      </c>
      <c r="D263" s="321" t="str">
        <f>'AME Lean Sensei Questions'!J263</f>
        <v>A</v>
      </c>
      <c r="E263" s="320">
        <f>IF(Calculations!$D$263:$D$268="A+",5,IF(Calculations!$D$263:$D$268="A",4,IF(Calculations!$D$263:$D$268="B",3,IF(Calculations!$D$263:$D$268="C",2,IF(Calculations!$D$263:$D$268="D",1,IF(Calculations!$D$263:$D$268="F",0," "))))))</f>
        <v>4</v>
      </c>
      <c r="F263" s="1"/>
      <c r="G263" s="23"/>
      <c r="H263" s="1"/>
    </row>
    <row r="264" spans="1:8" ht="15.6" x14ac:dyDescent="0.3">
      <c r="A264" s="339"/>
      <c r="B264" s="333"/>
      <c r="C264" s="322"/>
      <c r="D264" s="322"/>
      <c r="E264" s="318"/>
      <c r="F264" s="1"/>
      <c r="G264" s="23"/>
      <c r="H264" s="1"/>
    </row>
    <row r="265" spans="1:8" ht="15.6" x14ac:dyDescent="0.3">
      <c r="A265" s="339"/>
      <c r="B265" s="333"/>
      <c r="C265" s="322"/>
      <c r="D265" s="322"/>
      <c r="E265" s="318"/>
      <c r="F265" s="1"/>
      <c r="G265" s="23"/>
      <c r="H265" s="1"/>
    </row>
    <row r="266" spans="1:8" ht="15.6" x14ac:dyDescent="0.3">
      <c r="A266" s="339"/>
      <c r="B266" s="333"/>
      <c r="C266" s="322"/>
      <c r="D266" s="322"/>
      <c r="E266" s="318"/>
      <c r="F266" s="1"/>
      <c r="G266" s="23"/>
      <c r="H266" s="1"/>
    </row>
    <row r="267" spans="1:8" ht="15.6" x14ac:dyDescent="0.3">
      <c r="A267" s="339"/>
      <c r="B267" s="333"/>
      <c r="C267" s="322"/>
      <c r="D267" s="322"/>
      <c r="E267" s="318"/>
      <c r="F267" s="1"/>
      <c r="G267" s="23"/>
      <c r="H267" s="1"/>
    </row>
    <row r="268" spans="1:8" ht="15.75" customHeight="1" x14ac:dyDescent="0.3">
      <c r="A268" s="339"/>
      <c r="B268" s="333"/>
      <c r="C268" s="309"/>
      <c r="D268" s="309"/>
      <c r="E268" s="316"/>
      <c r="F268" s="1"/>
      <c r="G268" s="23"/>
      <c r="H268" s="1"/>
    </row>
    <row r="269" spans="1:8" ht="15.75" customHeight="1" x14ac:dyDescent="0.3">
      <c r="A269" s="339"/>
      <c r="B269" s="333"/>
      <c r="C269" s="133"/>
      <c r="D269" s="42"/>
      <c r="E269" s="42"/>
      <c r="F269" s="1"/>
      <c r="G269" s="23"/>
      <c r="H269" s="1"/>
    </row>
    <row r="270" spans="1:8" ht="15.6" x14ac:dyDescent="0.3">
      <c r="A270" s="339"/>
      <c r="B270" s="333"/>
      <c r="C270" s="328">
        <f>C263+1</f>
        <v>39</v>
      </c>
      <c r="D270" s="321" t="str">
        <f>'AME Lean Sensei Questions'!J270</f>
        <v>A</v>
      </c>
      <c r="E270" s="320">
        <f>IF(Calculations!$D$270:$D$275="A+",5,IF(Calculations!$D$270:$D$275="A",4,IF(Calculations!$D$270:$D$275="B",3,IF(Calculations!$D$270:$D$275="C",2,IF(Calculations!$D$270:$D$275="D",1,IF(Calculations!$D$270:$D$275="F",0," "))))))</f>
        <v>4</v>
      </c>
      <c r="F270" s="1"/>
      <c r="G270" s="23"/>
      <c r="H270" s="1"/>
    </row>
    <row r="271" spans="1:8" ht="15.6" x14ac:dyDescent="0.3">
      <c r="A271" s="339"/>
      <c r="B271" s="333"/>
      <c r="C271" s="322"/>
      <c r="D271" s="322"/>
      <c r="E271" s="318"/>
      <c r="F271" s="1"/>
      <c r="G271" s="23"/>
      <c r="H271" s="1"/>
    </row>
    <row r="272" spans="1:8" ht="15.6" x14ac:dyDescent="0.3">
      <c r="A272" s="339"/>
      <c r="B272" s="333"/>
      <c r="C272" s="322"/>
      <c r="D272" s="322"/>
      <c r="E272" s="318"/>
      <c r="F272" s="1"/>
      <c r="G272" s="23"/>
      <c r="H272" s="1"/>
    </row>
    <row r="273" spans="1:8" ht="15.6" x14ac:dyDescent="0.3">
      <c r="A273" s="339"/>
      <c r="B273" s="333"/>
      <c r="C273" s="322"/>
      <c r="D273" s="322"/>
      <c r="E273" s="318"/>
      <c r="F273" s="1"/>
      <c r="G273" s="23"/>
      <c r="H273" s="1"/>
    </row>
    <row r="274" spans="1:8" ht="15.6" x14ac:dyDescent="0.3">
      <c r="A274" s="339"/>
      <c r="B274" s="333"/>
      <c r="C274" s="322"/>
      <c r="D274" s="322"/>
      <c r="E274" s="318"/>
      <c r="F274" s="1"/>
      <c r="G274" s="23"/>
      <c r="H274" s="1"/>
    </row>
    <row r="275" spans="1:8" ht="15.75" customHeight="1" x14ac:dyDescent="0.3">
      <c r="A275" s="339"/>
      <c r="B275" s="333"/>
      <c r="C275" s="309"/>
      <c r="D275" s="309"/>
      <c r="E275" s="316"/>
      <c r="F275" s="1"/>
      <c r="G275" s="23"/>
      <c r="H275" s="1"/>
    </row>
    <row r="276" spans="1:8" ht="15.75" customHeight="1" x14ac:dyDescent="0.3">
      <c r="A276" s="339"/>
      <c r="B276" s="333"/>
      <c r="C276" s="133"/>
      <c r="D276" s="42"/>
      <c r="E276" s="42"/>
      <c r="F276" s="1"/>
      <c r="G276" s="23"/>
      <c r="H276" s="1"/>
    </row>
    <row r="277" spans="1:8" ht="15.6" x14ac:dyDescent="0.3">
      <c r="A277" s="339"/>
      <c r="B277" s="333"/>
      <c r="C277" s="328">
        <f>C270+1</f>
        <v>40</v>
      </c>
      <c r="D277" s="321" t="str">
        <f>'AME Lean Sensei Questions'!J277</f>
        <v>A</v>
      </c>
      <c r="E277" s="320">
        <f>IF(Calculations!$D$277:$D$282="A+",5,IF(Calculations!$D$277:$D$282="A",4,IF(Calculations!$D$277:$D$282="B",3,IF(Calculations!$D$277:$D$282="C",2,IF(Calculations!$D$277:$D$282="D",1,IF(Calculations!$D$277:$D$282="F",0," "))))))</f>
        <v>4</v>
      </c>
      <c r="F277" s="1"/>
      <c r="G277" s="23"/>
      <c r="H277" s="1"/>
    </row>
    <row r="278" spans="1:8" ht="15.6" x14ac:dyDescent="0.3">
      <c r="A278" s="339"/>
      <c r="B278" s="333"/>
      <c r="C278" s="322"/>
      <c r="D278" s="322"/>
      <c r="E278" s="318"/>
      <c r="F278" s="1"/>
      <c r="G278" s="23"/>
      <c r="H278" s="1"/>
    </row>
    <row r="279" spans="1:8" ht="15.6" x14ac:dyDescent="0.3">
      <c r="A279" s="339"/>
      <c r="B279" s="333"/>
      <c r="C279" s="322"/>
      <c r="D279" s="322"/>
      <c r="E279" s="318"/>
      <c r="F279" s="1"/>
      <c r="G279" s="23"/>
      <c r="H279" s="1"/>
    </row>
    <row r="280" spans="1:8" ht="15.6" x14ac:dyDescent="0.3">
      <c r="A280" s="339"/>
      <c r="B280" s="333"/>
      <c r="C280" s="322"/>
      <c r="D280" s="322"/>
      <c r="E280" s="318"/>
      <c r="F280" s="1"/>
      <c r="G280" s="23"/>
      <c r="H280" s="1"/>
    </row>
    <row r="281" spans="1:8" ht="15.6" x14ac:dyDescent="0.3">
      <c r="A281" s="339"/>
      <c r="B281" s="333"/>
      <c r="C281" s="322"/>
      <c r="D281" s="322"/>
      <c r="E281" s="318"/>
      <c r="F281" s="1"/>
      <c r="G281" s="23"/>
      <c r="H281" s="1"/>
    </row>
    <row r="282" spans="1:8" ht="15.75" customHeight="1" x14ac:dyDescent="0.3">
      <c r="A282" s="314"/>
      <c r="B282" s="334"/>
      <c r="C282" s="309"/>
      <c r="D282" s="309"/>
      <c r="E282" s="316"/>
      <c r="F282" s="1"/>
      <c r="G282" s="46"/>
      <c r="H282" s="1"/>
    </row>
    <row r="283" spans="1:8" ht="15.75" customHeight="1" x14ac:dyDescent="0.6">
      <c r="A283" s="141" t="s">
        <v>455</v>
      </c>
      <c r="B283" s="144"/>
      <c r="C283" s="133"/>
      <c r="D283" s="42"/>
      <c r="E283" s="138">
        <f>SUM(E207:E282)</f>
        <v>44</v>
      </c>
      <c r="F283" s="15">
        <v>1.8182</v>
      </c>
      <c r="G283" s="139">
        <f>E283*F283</f>
        <v>80.000799999999998</v>
      </c>
      <c r="H283" s="1"/>
    </row>
    <row r="284" spans="1:8" ht="15.6" x14ac:dyDescent="0.3">
      <c r="A284" s="342" t="s">
        <v>458</v>
      </c>
      <c r="B284" s="335" t="s">
        <v>460</v>
      </c>
      <c r="C284" s="328">
        <f>C277+1</f>
        <v>41</v>
      </c>
      <c r="D284" s="321" t="str">
        <f>'AME Lean Sensei Questions'!J284</f>
        <v>A</v>
      </c>
      <c r="E284" s="320">
        <f>IF(Calculations!$D$284:$D$289="A+",5,IF(Calculations!$D$284:$D$289="A",4,IF(Calculations!$D$284:$D$289="B",3,IF(Calculations!$D$284:$D$289="C",2,IF(Calculations!$D$284:$D$289="D",1,IF(Calculations!$D$284:$D$289="F",0," "))))))</f>
        <v>4</v>
      </c>
      <c r="F284" s="1"/>
      <c r="G284" s="22"/>
      <c r="H284" s="1"/>
    </row>
    <row r="285" spans="1:8" ht="15.6" x14ac:dyDescent="0.3">
      <c r="A285" s="339"/>
      <c r="B285" s="333"/>
      <c r="C285" s="322"/>
      <c r="D285" s="322"/>
      <c r="E285" s="318"/>
      <c r="F285" s="1"/>
      <c r="G285" s="23"/>
      <c r="H285" s="1"/>
    </row>
    <row r="286" spans="1:8" ht="15.6" x14ac:dyDescent="0.3">
      <c r="A286" s="339"/>
      <c r="B286" s="333"/>
      <c r="C286" s="322"/>
      <c r="D286" s="322"/>
      <c r="E286" s="318"/>
      <c r="F286" s="1"/>
      <c r="G286" s="23"/>
      <c r="H286" s="1"/>
    </row>
    <row r="287" spans="1:8" ht="15.6" x14ac:dyDescent="0.3">
      <c r="A287" s="339"/>
      <c r="B287" s="333"/>
      <c r="C287" s="322"/>
      <c r="D287" s="322"/>
      <c r="E287" s="318"/>
      <c r="F287" s="1"/>
      <c r="G287" s="23"/>
      <c r="H287" s="1"/>
    </row>
    <row r="288" spans="1:8" ht="15.6" x14ac:dyDescent="0.3">
      <c r="A288" s="339"/>
      <c r="B288" s="333"/>
      <c r="C288" s="322"/>
      <c r="D288" s="322"/>
      <c r="E288" s="318"/>
      <c r="F288" s="1"/>
      <c r="G288" s="23"/>
      <c r="H288" s="1"/>
    </row>
    <row r="289" spans="1:8" ht="15.75" customHeight="1" x14ac:dyDescent="0.3">
      <c r="A289" s="339"/>
      <c r="B289" s="333"/>
      <c r="C289" s="309"/>
      <c r="D289" s="309"/>
      <c r="E289" s="316"/>
      <c r="F289" s="1"/>
      <c r="G289" s="23"/>
      <c r="H289" s="1"/>
    </row>
    <row r="290" spans="1:8" ht="15.75" customHeight="1" x14ac:dyDescent="0.3">
      <c r="A290" s="339"/>
      <c r="B290" s="333"/>
      <c r="C290" s="133"/>
      <c r="D290" s="42"/>
      <c r="E290" s="42"/>
      <c r="F290" s="1"/>
      <c r="G290" s="23"/>
      <c r="H290" s="1"/>
    </row>
    <row r="291" spans="1:8" ht="15.6" x14ac:dyDescent="0.3">
      <c r="A291" s="339"/>
      <c r="B291" s="333"/>
      <c r="C291" s="328">
        <f>C284+1</f>
        <v>42</v>
      </c>
      <c r="D291" s="321" t="str">
        <f>'AME Lean Sensei Questions'!J291</f>
        <v>A</v>
      </c>
      <c r="E291" s="320">
        <f>IF(Calculations!$D$291:$D$296="A+",5,IF(Calculations!$D$291:$D$296="A",4,IF(Calculations!$D$291:$D$296="B",3,IF(Calculations!$D$291:$D$296="C",2,IF(Calculations!$D$291:$D$296="D",1,IF(Calculations!$D$291:$D$296="F",0," "))))))</f>
        <v>4</v>
      </c>
      <c r="F291" s="1"/>
      <c r="G291" s="23"/>
      <c r="H291" s="1"/>
    </row>
    <row r="292" spans="1:8" ht="15.6" x14ac:dyDescent="0.3">
      <c r="A292" s="339"/>
      <c r="B292" s="333"/>
      <c r="C292" s="322"/>
      <c r="D292" s="322"/>
      <c r="E292" s="318"/>
      <c r="F292" s="1"/>
      <c r="G292" s="23"/>
      <c r="H292" s="1"/>
    </row>
    <row r="293" spans="1:8" ht="15.6" x14ac:dyDescent="0.3">
      <c r="A293" s="339"/>
      <c r="B293" s="333"/>
      <c r="C293" s="322"/>
      <c r="D293" s="322"/>
      <c r="E293" s="318"/>
      <c r="F293" s="1"/>
      <c r="G293" s="23"/>
      <c r="H293" s="1"/>
    </row>
    <row r="294" spans="1:8" ht="15.6" x14ac:dyDescent="0.3">
      <c r="A294" s="339"/>
      <c r="B294" s="333"/>
      <c r="C294" s="322"/>
      <c r="D294" s="322"/>
      <c r="E294" s="318"/>
      <c r="F294" s="1"/>
      <c r="G294" s="23"/>
      <c r="H294" s="1"/>
    </row>
    <row r="295" spans="1:8" ht="15.6" x14ac:dyDescent="0.3">
      <c r="A295" s="339"/>
      <c r="B295" s="333"/>
      <c r="C295" s="322"/>
      <c r="D295" s="322"/>
      <c r="E295" s="318"/>
      <c r="F295" s="1"/>
      <c r="G295" s="23"/>
      <c r="H295" s="1"/>
    </row>
    <row r="296" spans="1:8" ht="15.75" customHeight="1" x14ac:dyDescent="0.3">
      <c r="A296" s="339"/>
      <c r="B296" s="333"/>
      <c r="C296" s="309"/>
      <c r="D296" s="309"/>
      <c r="E296" s="316"/>
      <c r="F296" s="1"/>
      <c r="G296" s="23"/>
      <c r="H296" s="1"/>
    </row>
    <row r="297" spans="1:8" ht="15.75" customHeight="1" x14ac:dyDescent="0.3">
      <c r="A297" s="339"/>
      <c r="B297" s="333"/>
      <c r="C297" s="133"/>
      <c r="D297" s="42"/>
      <c r="E297" s="42"/>
      <c r="F297" s="1"/>
      <c r="G297" s="23"/>
      <c r="H297" s="1"/>
    </row>
    <row r="298" spans="1:8" ht="15.6" x14ac:dyDescent="0.3">
      <c r="A298" s="339"/>
      <c r="B298" s="333"/>
      <c r="C298" s="328">
        <f>C291+1</f>
        <v>43</v>
      </c>
      <c r="D298" s="321" t="str">
        <f>'AME Lean Sensei Questions'!J298</f>
        <v>A</v>
      </c>
      <c r="E298" s="320">
        <f>IF(Calculations!$D$298:$D$303="A+",5,IF(Calculations!$D$298:$D$303="A",4,IF(Calculations!$D$298:$D$303="B",3,IF(Calculations!$D$298:$D$303="C",2,IF(Calculations!$D$298:$D$303="D",1,IF(Calculations!$D$298:$D$303="F",0," "))))))</f>
        <v>4</v>
      </c>
      <c r="F298" s="1"/>
      <c r="G298" s="23"/>
      <c r="H298" s="1"/>
    </row>
    <row r="299" spans="1:8" ht="15.6" x14ac:dyDescent="0.3">
      <c r="A299" s="339"/>
      <c r="B299" s="333"/>
      <c r="C299" s="322"/>
      <c r="D299" s="322"/>
      <c r="E299" s="318"/>
      <c r="F299" s="1"/>
      <c r="G299" s="23"/>
      <c r="H299" s="1"/>
    </row>
    <row r="300" spans="1:8" ht="15.6" x14ac:dyDescent="0.3">
      <c r="A300" s="339"/>
      <c r="B300" s="333"/>
      <c r="C300" s="322"/>
      <c r="D300" s="322"/>
      <c r="E300" s="318"/>
      <c r="F300" s="1"/>
      <c r="G300" s="23"/>
      <c r="H300" s="1"/>
    </row>
    <row r="301" spans="1:8" ht="15.6" x14ac:dyDescent="0.3">
      <c r="A301" s="339"/>
      <c r="B301" s="333"/>
      <c r="C301" s="322"/>
      <c r="D301" s="322"/>
      <c r="E301" s="318"/>
      <c r="F301" s="1"/>
      <c r="G301" s="23"/>
      <c r="H301" s="1"/>
    </row>
    <row r="302" spans="1:8" ht="15.6" x14ac:dyDescent="0.3">
      <c r="A302" s="339"/>
      <c r="B302" s="333"/>
      <c r="C302" s="322"/>
      <c r="D302" s="322"/>
      <c r="E302" s="318"/>
      <c r="F302" s="1"/>
      <c r="G302" s="23"/>
      <c r="H302" s="1"/>
    </row>
    <row r="303" spans="1:8" ht="15.75" customHeight="1" x14ac:dyDescent="0.3">
      <c r="A303" s="339"/>
      <c r="B303" s="334"/>
      <c r="C303" s="309"/>
      <c r="D303" s="309"/>
      <c r="E303" s="316"/>
      <c r="F303" s="1"/>
      <c r="G303" s="46"/>
      <c r="H303" s="1"/>
    </row>
    <row r="304" spans="1:8" ht="15.75" customHeight="1" x14ac:dyDescent="0.6">
      <c r="A304" s="339"/>
      <c r="B304" s="137"/>
      <c r="C304" s="133"/>
      <c r="D304" s="42"/>
      <c r="E304" s="138">
        <f>SUM(E284:E303)</f>
        <v>12</v>
      </c>
      <c r="F304" s="15">
        <v>5</v>
      </c>
      <c r="G304" s="139">
        <f>E304*F304</f>
        <v>60</v>
      </c>
      <c r="H304" s="1">
        <f>75/15</f>
        <v>5</v>
      </c>
    </row>
    <row r="305" spans="1:8" ht="15.6" x14ac:dyDescent="0.3">
      <c r="A305" s="339"/>
      <c r="B305" s="335" t="s">
        <v>472</v>
      </c>
      <c r="C305" s="328">
        <f>C298+1</f>
        <v>44</v>
      </c>
      <c r="D305" s="321" t="str">
        <f>'AME Lean Sensei Questions'!J305</f>
        <v>A</v>
      </c>
      <c r="E305" s="330">
        <f>IF(Calculations!$D$305:$D$310="A+",5,IF(Calculations!$D$305:$D$310="A",4,IF(Calculations!$D$305:$D$310="B",3,IF(Calculations!$D$305:$D$310="C",2,IF(Calculations!$D$305:$D$310="D",1,IF(Calculations!$D$305:$D$310="F",0," "))))))</f>
        <v>4</v>
      </c>
      <c r="F305" s="22"/>
      <c r="G305" s="22"/>
      <c r="H305" s="1"/>
    </row>
    <row r="306" spans="1:8" ht="15.6" x14ac:dyDescent="0.3">
      <c r="A306" s="339"/>
      <c r="B306" s="333"/>
      <c r="C306" s="322"/>
      <c r="D306" s="322"/>
      <c r="E306" s="324"/>
      <c r="F306" s="23"/>
      <c r="G306" s="23"/>
      <c r="H306" s="1"/>
    </row>
    <row r="307" spans="1:8" ht="15.6" x14ac:dyDescent="0.3">
      <c r="A307" s="339"/>
      <c r="B307" s="333"/>
      <c r="C307" s="322"/>
      <c r="D307" s="322"/>
      <c r="E307" s="324"/>
      <c r="F307" s="23"/>
      <c r="G307" s="23"/>
      <c r="H307" s="1"/>
    </row>
    <row r="308" spans="1:8" ht="15.6" x14ac:dyDescent="0.3">
      <c r="A308" s="339"/>
      <c r="B308" s="333"/>
      <c r="C308" s="322"/>
      <c r="D308" s="322"/>
      <c r="E308" s="324"/>
      <c r="F308" s="23"/>
      <c r="G308" s="23"/>
      <c r="H308" s="1"/>
    </row>
    <row r="309" spans="1:8" ht="15.6" x14ac:dyDescent="0.3">
      <c r="A309" s="339"/>
      <c r="B309" s="333"/>
      <c r="C309" s="322"/>
      <c r="D309" s="322"/>
      <c r="E309" s="324"/>
      <c r="F309" s="23"/>
      <c r="G309" s="23"/>
      <c r="H309" s="1"/>
    </row>
    <row r="310" spans="1:8" ht="15.75" customHeight="1" x14ac:dyDescent="0.3">
      <c r="A310" s="339"/>
      <c r="B310" s="333"/>
      <c r="C310" s="309"/>
      <c r="D310" s="309"/>
      <c r="E310" s="307"/>
      <c r="F310" s="23"/>
      <c r="G310" s="23"/>
      <c r="H310" s="1"/>
    </row>
    <row r="311" spans="1:8" ht="15.75" customHeight="1" x14ac:dyDescent="0.3">
      <c r="A311" s="339"/>
      <c r="B311" s="333"/>
      <c r="C311" s="133"/>
      <c r="D311" s="42"/>
      <c r="E311" s="42"/>
      <c r="F311" s="23"/>
      <c r="G311" s="23"/>
      <c r="H311" s="1"/>
    </row>
    <row r="312" spans="1:8" ht="15.6" x14ac:dyDescent="0.3">
      <c r="A312" s="339"/>
      <c r="B312" s="333"/>
      <c r="C312" s="328">
        <f>C305+1</f>
        <v>45</v>
      </c>
      <c r="D312" s="321" t="str">
        <f>'AME Lean Sensei Questions'!J312</f>
        <v>A</v>
      </c>
      <c r="E312" s="330">
        <f>IF(Calculations!$D$312:$D$317="A+",5,IF(Calculations!$D$312:$D$317="A",4,IF(Calculations!$D$312:$D$317="B",3,IF(Calculations!$D$312:$D$317="C",2,IF(Calculations!$D$312:$D$317="D",1,IF(Calculations!$D$312:$D$317="F",0," "))))))</f>
        <v>4</v>
      </c>
      <c r="F312" s="23"/>
      <c r="G312" s="23"/>
      <c r="H312" s="1"/>
    </row>
    <row r="313" spans="1:8" ht="15.6" x14ac:dyDescent="0.3">
      <c r="A313" s="339"/>
      <c r="B313" s="333"/>
      <c r="C313" s="322"/>
      <c r="D313" s="322"/>
      <c r="E313" s="324"/>
      <c r="F313" s="23"/>
      <c r="G313" s="23"/>
      <c r="H313" s="1"/>
    </row>
    <row r="314" spans="1:8" ht="15.6" x14ac:dyDescent="0.3">
      <c r="A314" s="339"/>
      <c r="B314" s="333"/>
      <c r="C314" s="322"/>
      <c r="D314" s="322"/>
      <c r="E314" s="324"/>
      <c r="F314" s="23"/>
      <c r="G314" s="23"/>
      <c r="H314" s="1"/>
    </row>
    <row r="315" spans="1:8" ht="15.6" x14ac:dyDescent="0.3">
      <c r="A315" s="339"/>
      <c r="B315" s="333"/>
      <c r="C315" s="322"/>
      <c r="D315" s="322"/>
      <c r="E315" s="324"/>
      <c r="F315" s="23"/>
      <c r="G315" s="23"/>
      <c r="H315" s="1"/>
    </row>
    <row r="316" spans="1:8" ht="15.6" x14ac:dyDescent="0.3">
      <c r="A316" s="339"/>
      <c r="B316" s="333"/>
      <c r="C316" s="322"/>
      <c r="D316" s="322"/>
      <c r="E316" s="324"/>
      <c r="F316" s="23"/>
      <c r="G316" s="23"/>
      <c r="H316" s="1"/>
    </row>
    <row r="317" spans="1:8" ht="15.75" customHeight="1" x14ac:dyDescent="0.3">
      <c r="A317" s="339"/>
      <c r="B317" s="333"/>
      <c r="C317" s="309"/>
      <c r="D317" s="309"/>
      <c r="E317" s="307"/>
      <c r="F317" s="23"/>
      <c r="G317" s="23"/>
      <c r="H317" s="1"/>
    </row>
    <row r="318" spans="1:8" ht="15.75" customHeight="1" x14ac:dyDescent="0.3">
      <c r="A318" s="339"/>
      <c r="B318" s="333"/>
      <c r="C318" s="133"/>
      <c r="D318" s="42"/>
      <c r="E318" s="42"/>
      <c r="F318" s="23"/>
      <c r="G318" s="23"/>
      <c r="H318" s="1"/>
    </row>
    <row r="319" spans="1:8" ht="15.6" x14ac:dyDescent="0.3">
      <c r="A319" s="339"/>
      <c r="B319" s="333"/>
      <c r="C319" s="328">
        <f>C312+1</f>
        <v>46</v>
      </c>
      <c r="D319" s="321" t="str">
        <f>'AME Lean Sensei Questions'!J319</f>
        <v>A</v>
      </c>
      <c r="E319" s="330">
        <f>IF(Calculations!$D$319:$D$324="A+",5,IF(Calculations!$D$319:$D$324="A",4,IF(Calculations!$D$319:$D$324="B",3,IF(Calculations!$D$319:$D$324="C",2,IF(Calculations!$D$319:$D$324="D",1,IF(Calculations!$D$319:$D$324="F",0," "))))))</f>
        <v>4</v>
      </c>
      <c r="F319" s="23"/>
      <c r="G319" s="23"/>
      <c r="H319" s="1"/>
    </row>
    <row r="320" spans="1:8" ht="15.6" x14ac:dyDescent="0.3">
      <c r="A320" s="339"/>
      <c r="B320" s="333"/>
      <c r="C320" s="322"/>
      <c r="D320" s="322"/>
      <c r="E320" s="324"/>
      <c r="F320" s="23"/>
      <c r="G320" s="23"/>
      <c r="H320" s="1"/>
    </row>
    <row r="321" spans="1:8" ht="15.6" x14ac:dyDescent="0.3">
      <c r="A321" s="339"/>
      <c r="B321" s="333"/>
      <c r="C321" s="322"/>
      <c r="D321" s="322"/>
      <c r="E321" s="324"/>
      <c r="F321" s="23"/>
      <c r="G321" s="23"/>
      <c r="H321" s="1"/>
    </row>
    <row r="322" spans="1:8" ht="15.6" x14ac:dyDescent="0.3">
      <c r="A322" s="339"/>
      <c r="B322" s="333"/>
      <c r="C322" s="322"/>
      <c r="D322" s="322"/>
      <c r="E322" s="324"/>
      <c r="F322" s="23"/>
      <c r="G322" s="23"/>
      <c r="H322" s="1"/>
    </row>
    <row r="323" spans="1:8" ht="15.6" x14ac:dyDescent="0.3">
      <c r="A323" s="339"/>
      <c r="B323" s="333"/>
      <c r="C323" s="322"/>
      <c r="D323" s="322"/>
      <c r="E323" s="324"/>
      <c r="F323" s="23"/>
      <c r="G323" s="23"/>
      <c r="H323" s="1"/>
    </row>
    <row r="324" spans="1:8" ht="15.75" customHeight="1" x14ac:dyDescent="0.3">
      <c r="A324" s="343"/>
      <c r="B324" s="334"/>
      <c r="C324" s="309"/>
      <c r="D324" s="309"/>
      <c r="E324" s="307"/>
      <c r="F324" s="23"/>
      <c r="G324" s="23"/>
      <c r="H324" s="1"/>
    </row>
    <row r="325" spans="1:8" ht="15.75" customHeight="1" x14ac:dyDescent="0.6">
      <c r="A325" s="141"/>
      <c r="B325" s="137"/>
      <c r="C325" s="133"/>
      <c r="D325" s="42"/>
      <c r="E325" s="138">
        <f>SUM(E305:E324)</f>
        <v>12</v>
      </c>
      <c r="F325" s="15">
        <v>5</v>
      </c>
      <c r="G325" s="139">
        <f>E325*F325</f>
        <v>60</v>
      </c>
      <c r="H325" s="1"/>
    </row>
    <row r="326" spans="1:8" ht="15.6" x14ac:dyDescent="0.3">
      <c r="A326" s="341" t="s">
        <v>486</v>
      </c>
      <c r="B326" s="335" t="s">
        <v>491</v>
      </c>
      <c r="C326" s="328">
        <f>C319+1</f>
        <v>47</v>
      </c>
      <c r="D326" s="321" t="str">
        <f>'AME Lean Sensei Questions'!J326</f>
        <v>A</v>
      </c>
      <c r="E326" s="337">
        <f>IF(Calculations!$D$326:$D$331="A+",5,IF(Calculations!$D$326:$D$331="A",4,IF(Calculations!$D$326:$D$331="B",3,IF(Calculations!$D$326:$D$331="C",2,IF(Calculations!$D$326:$D$331="D",1,IF(Calculations!$D$326:$D$331="F",0," "))))))</f>
        <v>4</v>
      </c>
      <c r="F326" s="1"/>
      <c r="G326" s="22"/>
      <c r="H326" s="1"/>
    </row>
    <row r="327" spans="1:8" ht="15.6" x14ac:dyDescent="0.3">
      <c r="A327" s="339"/>
      <c r="B327" s="333"/>
      <c r="C327" s="322"/>
      <c r="D327" s="322"/>
      <c r="E327" s="318"/>
      <c r="F327" s="1"/>
      <c r="G327" s="23"/>
      <c r="H327" s="1"/>
    </row>
    <row r="328" spans="1:8" ht="15.6" x14ac:dyDescent="0.3">
      <c r="A328" s="339"/>
      <c r="B328" s="333"/>
      <c r="C328" s="322"/>
      <c r="D328" s="322"/>
      <c r="E328" s="318"/>
      <c r="F328" s="1"/>
      <c r="G328" s="23"/>
      <c r="H328" s="1"/>
    </row>
    <row r="329" spans="1:8" ht="15.6" x14ac:dyDescent="0.3">
      <c r="A329" s="339"/>
      <c r="B329" s="333"/>
      <c r="C329" s="322"/>
      <c r="D329" s="322"/>
      <c r="E329" s="318"/>
      <c r="F329" s="1"/>
      <c r="G329" s="23"/>
      <c r="H329" s="1"/>
    </row>
    <row r="330" spans="1:8" ht="15.6" x14ac:dyDescent="0.3">
      <c r="A330" s="339"/>
      <c r="B330" s="333"/>
      <c r="C330" s="322"/>
      <c r="D330" s="322"/>
      <c r="E330" s="318"/>
      <c r="F330" s="1"/>
      <c r="G330" s="23"/>
      <c r="H330" s="1"/>
    </row>
    <row r="331" spans="1:8" ht="15.75" customHeight="1" x14ac:dyDescent="0.3">
      <c r="A331" s="339"/>
      <c r="B331" s="333"/>
      <c r="C331" s="309"/>
      <c r="D331" s="309"/>
      <c r="E331" s="316"/>
      <c r="F331" s="1"/>
      <c r="G331" s="23"/>
      <c r="H331" s="1"/>
    </row>
    <row r="332" spans="1:8" ht="15.75" customHeight="1" x14ac:dyDescent="0.3">
      <c r="A332" s="339"/>
      <c r="B332" s="333"/>
      <c r="C332" s="133"/>
      <c r="D332" s="42"/>
      <c r="E332" s="42"/>
      <c r="F332" s="1"/>
      <c r="G332" s="23"/>
      <c r="H332" s="1"/>
    </row>
    <row r="333" spans="1:8" ht="15.6" x14ac:dyDescent="0.3">
      <c r="A333" s="339"/>
      <c r="B333" s="333"/>
      <c r="C333" s="328">
        <f>C326+1</f>
        <v>48</v>
      </c>
      <c r="D333" s="321" t="str">
        <f>'AME Lean Sensei Questions'!J333</f>
        <v>A</v>
      </c>
      <c r="E333" s="320">
        <f>IF(Calculations!$D$333:$D$338="A+",5,IF(Calculations!$D$333:$D$338="A",4,IF(Calculations!$D$333:$D$338="B",3,IF(Calculations!$D$333:$D$338="C",2,IF(Calculations!$D$333:$D$338="D",1,IF(Calculations!$D$333:$D$338="F",0," "))))))</f>
        <v>4</v>
      </c>
      <c r="F333" s="1"/>
      <c r="G333" s="23"/>
      <c r="H333" s="1"/>
    </row>
    <row r="334" spans="1:8" ht="15.6" x14ac:dyDescent="0.3">
      <c r="A334" s="339"/>
      <c r="B334" s="333"/>
      <c r="C334" s="322"/>
      <c r="D334" s="322"/>
      <c r="E334" s="318"/>
      <c r="F334" s="1"/>
      <c r="G334" s="23"/>
      <c r="H334" s="1"/>
    </row>
    <row r="335" spans="1:8" ht="15.6" x14ac:dyDescent="0.3">
      <c r="A335" s="339"/>
      <c r="B335" s="333"/>
      <c r="C335" s="322"/>
      <c r="D335" s="322"/>
      <c r="E335" s="318"/>
      <c r="F335" s="1"/>
      <c r="G335" s="23"/>
      <c r="H335" s="1"/>
    </row>
    <row r="336" spans="1:8" ht="15.6" x14ac:dyDescent="0.3">
      <c r="A336" s="339"/>
      <c r="B336" s="333"/>
      <c r="C336" s="322"/>
      <c r="D336" s="322"/>
      <c r="E336" s="318"/>
      <c r="F336" s="1"/>
      <c r="G336" s="23"/>
      <c r="H336" s="1"/>
    </row>
    <row r="337" spans="1:8" ht="15.6" x14ac:dyDescent="0.3">
      <c r="A337" s="339"/>
      <c r="B337" s="333"/>
      <c r="C337" s="322"/>
      <c r="D337" s="322"/>
      <c r="E337" s="318"/>
      <c r="F337" s="1"/>
      <c r="G337" s="23"/>
      <c r="H337" s="1"/>
    </row>
    <row r="338" spans="1:8" ht="15.75" customHeight="1" x14ac:dyDescent="0.3">
      <c r="A338" s="339"/>
      <c r="B338" s="333"/>
      <c r="C338" s="309"/>
      <c r="D338" s="309"/>
      <c r="E338" s="316"/>
      <c r="F338" s="1"/>
      <c r="G338" s="23"/>
      <c r="H338" s="1"/>
    </row>
    <row r="339" spans="1:8" ht="15.75" customHeight="1" x14ac:dyDescent="0.3">
      <c r="A339" s="339"/>
      <c r="B339" s="333"/>
      <c r="C339" s="133"/>
      <c r="D339" s="42"/>
      <c r="E339" s="42"/>
      <c r="F339" s="1"/>
      <c r="G339" s="23"/>
      <c r="H339" s="1"/>
    </row>
    <row r="340" spans="1:8" ht="15.6" x14ac:dyDescent="0.3">
      <c r="A340" s="339"/>
      <c r="B340" s="333"/>
      <c r="C340" s="328">
        <f>C333+1</f>
        <v>49</v>
      </c>
      <c r="D340" s="321" t="str">
        <f>'AME Lean Sensei Questions'!J340</f>
        <v>A</v>
      </c>
      <c r="E340" s="320">
        <f>IF(Calculations!$D$340:$D$345="A+",5,IF(Calculations!$D$340:$D$345="A",4,IF(Calculations!$D$340:$D$345="B",3,IF(Calculations!$D$340:$D$345="C",2,IF(Calculations!$D$340:$D$345="D",1,IF(Calculations!$D$340:$D$345="F",0," "))))))</f>
        <v>4</v>
      </c>
      <c r="F340" s="1"/>
      <c r="G340" s="23"/>
      <c r="H340" s="1"/>
    </row>
    <row r="341" spans="1:8" ht="15.6" x14ac:dyDescent="0.3">
      <c r="A341" s="339"/>
      <c r="B341" s="333"/>
      <c r="C341" s="322"/>
      <c r="D341" s="322"/>
      <c r="E341" s="318"/>
      <c r="F341" s="1"/>
      <c r="G341" s="23"/>
      <c r="H341" s="1"/>
    </row>
    <row r="342" spans="1:8" ht="15.6" x14ac:dyDescent="0.3">
      <c r="A342" s="339"/>
      <c r="B342" s="333"/>
      <c r="C342" s="322"/>
      <c r="D342" s="322"/>
      <c r="E342" s="318"/>
      <c r="F342" s="1"/>
      <c r="G342" s="23"/>
      <c r="H342" s="1"/>
    </row>
    <row r="343" spans="1:8" ht="15.6" x14ac:dyDescent="0.3">
      <c r="A343" s="339"/>
      <c r="B343" s="333"/>
      <c r="C343" s="322"/>
      <c r="D343" s="322"/>
      <c r="E343" s="318"/>
      <c r="F343" s="1"/>
      <c r="G343" s="23"/>
      <c r="H343" s="1"/>
    </row>
    <row r="344" spans="1:8" ht="15.6" x14ac:dyDescent="0.3">
      <c r="A344" s="339"/>
      <c r="B344" s="333"/>
      <c r="C344" s="322"/>
      <c r="D344" s="322"/>
      <c r="E344" s="318"/>
      <c r="F344" s="1"/>
      <c r="G344" s="23"/>
      <c r="H344" s="1"/>
    </row>
    <row r="345" spans="1:8" ht="15.75" customHeight="1" x14ac:dyDescent="0.3">
      <c r="A345" s="339"/>
      <c r="B345" s="333"/>
      <c r="C345" s="309"/>
      <c r="D345" s="309"/>
      <c r="E345" s="316"/>
      <c r="F345" s="1"/>
      <c r="G345" s="23"/>
      <c r="H345" s="1"/>
    </row>
    <row r="346" spans="1:8" ht="15.75" customHeight="1" x14ac:dyDescent="0.3">
      <c r="A346" s="339"/>
      <c r="B346" s="333"/>
      <c r="C346" s="133"/>
      <c r="D346" s="42"/>
      <c r="E346" s="42"/>
      <c r="F346" s="1"/>
      <c r="G346" s="23"/>
      <c r="H346" s="1"/>
    </row>
    <row r="347" spans="1:8" ht="15.6" x14ac:dyDescent="0.3">
      <c r="A347" s="339"/>
      <c r="B347" s="333"/>
      <c r="C347" s="328">
        <f>C340+1</f>
        <v>50</v>
      </c>
      <c r="D347" s="321" t="str">
        <f>'AME Lean Sensei Questions'!J347</f>
        <v>A</v>
      </c>
      <c r="E347" s="320">
        <f>IF(Calculations!$D$347:$D$352="A+",5,IF(Calculations!$D$347:$D$352="A",4,IF(Calculations!$D$347:$D$352="B",3,IF(Calculations!$D$347:$D$352="C",2,IF(Calculations!$D$347:$D$352="D",1,IF(Calculations!$D$347:$D$352="F",0," "))))))</f>
        <v>4</v>
      </c>
      <c r="F347" s="1"/>
      <c r="G347" s="23"/>
      <c r="H347" s="1"/>
    </row>
    <row r="348" spans="1:8" ht="15.6" x14ac:dyDescent="0.3">
      <c r="A348" s="339"/>
      <c r="B348" s="333"/>
      <c r="C348" s="322"/>
      <c r="D348" s="322"/>
      <c r="E348" s="318"/>
      <c r="F348" s="1"/>
      <c r="G348" s="23"/>
      <c r="H348" s="1"/>
    </row>
    <row r="349" spans="1:8" ht="15.6" x14ac:dyDescent="0.3">
      <c r="A349" s="339"/>
      <c r="B349" s="333"/>
      <c r="C349" s="322"/>
      <c r="D349" s="322"/>
      <c r="E349" s="318"/>
      <c r="F349" s="1"/>
      <c r="G349" s="23"/>
      <c r="H349" s="1"/>
    </row>
    <row r="350" spans="1:8" ht="15.6" x14ac:dyDescent="0.3">
      <c r="A350" s="339"/>
      <c r="B350" s="333"/>
      <c r="C350" s="322"/>
      <c r="D350" s="322"/>
      <c r="E350" s="318"/>
      <c r="F350" s="1"/>
      <c r="G350" s="23"/>
      <c r="H350" s="1"/>
    </row>
    <row r="351" spans="1:8" ht="15.6" x14ac:dyDescent="0.3">
      <c r="A351" s="339"/>
      <c r="B351" s="333"/>
      <c r="C351" s="322"/>
      <c r="D351" s="322"/>
      <c r="E351" s="318"/>
      <c r="F351" s="1"/>
      <c r="G351" s="23"/>
      <c r="H351" s="1"/>
    </row>
    <row r="352" spans="1:8" ht="15.75" customHeight="1" x14ac:dyDescent="0.3">
      <c r="A352" s="339"/>
      <c r="B352" s="334"/>
      <c r="C352" s="309"/>
      <c r="D352" s="309"/>
      <c r="E352" s="316"/>
      <c r="F352" s="1"/>
      <c r="G352" s="46"/>
      <c r="H352" s="1"/>
    </row>
    <row r="353" spans="1:8" ht="15.75" customHeight="1" x14ac:dyDescent="0.6">
      <c r="A353" s="339"/>
      <c r="B353" s="137"/>
      <c r="C353" s="133"/>
      <c r="D353" s="42"/>
      <c r="E353" s="138">
        <f>SUM(E326:E352)</f>
        <v>16</v>
      </c>
      <c r="F353" s="15">
        <v>2.5</v>
      </c>
      <c r="G353" s="139">
        <f>E353*F353</f>
        <v>40</v>
      </c>
      <c r="H353" s="1"/>
    </row>
    <row r="354" spans="1:8" ht="15.6" x14ac:dyDescent="0.3">
      <c r="A354" s="339"/>
      <c r="B354" s="335" t="s">
        <v>506</v>
      </c>
      <c r="C354" s="328">
        <f>C347+1</f>
        <v>51</v>
      </c>
      <c r="D354" s="321" t="str">
        <f>'AME Lean Sensei Questions'!J354</f>
        <v>A</v>
      </c>
      <c r="E354" s="320">
        <f>IF(Calculations!$D$354:$D$359="A+",5,IF(Calculations!$D$354:$D$359="A",4,IF(Calculations!$D$354:$D$359="B",3,IF(Calculations!$D$354:$D$359="C",2,IF(Calculations!$D$354:$D$359="D",1,IF(Calculations!$D$354:$D$359="F",0," "))))))</f>
        <v>4</v>
      </c>
      <c r="F354" s="1"/>
      <c r="G354" s="22"/>
      <c r="H354" s="1"/>
    </row>
    <row r="355" spans="1:8" ht="15.6" x14ac:dyDescent="0.3">
      <c r="A355" s="339"/>
      <c r="B355" s="333"/>
      <c r="C355" s="322"/>
      <c r="D355" s="322"/>
      <c r="E355" s="318"/>
      <c r="F355" s="1"/>
      <c r="G355" s="23"/>
      <c r="H355" s="1"/>
    </row>
    <row r="356" spans="1:8" ht="15.6" x14ac:dyDescent="0.3">
      <c r="A356" s="339"/>
      <c r="B356" s="333"/>
      <c r="C356" s="322"/>
      <c r="D356" s="322"/>
      <c r="E356" s="318"/>
      <c r="F356" s="1"/>
      <c r="G356" s="23"/>
      <c r="H356" s="1"/>
    </row>
    <row r="357" spans="1:8" ht="15.6" x14ac:dyDescent="0.3">
      <c r="A357" s="339"/>
      <c r="B357" s="333"/>
      <c r="C357" s="322"/>
      <c r="D357" s="322"/>
      <c r="E357" s="318"/>
      <c r="F357" s="1"/>
      <c r="G357" s="23"/>
      <c r="H357" s="1"/>
    </row>
    <row r="358" spans="1:8" ht="15.6" x14ac:dyDescent="0.3">
      <c r="A358" s="339"/>
      <c r="B358" s="333"/>
      <c r="C358" s="322"/>
      <c r="D358" s="322"/>
      <c r="E358" s="318"/>
      <c r="F358" s="1"/>
      <c r="G358" s="23"/>
      <c r="H358" s="1"/>
    </row>
    <row r="359" spans="1:8" ht="15.75" customHeight="1" x14ac:dyDescent="0.3">
      <c r="A359" s="339"/>
      <c r="B359" s="333"/>
      <c r="C359" s="309"/>
      <c r="D359" s="309"/>
      <c r="E359" s="316"/>
      <c r="F359" s="1"/>
      <c r="G359" s="23"/>
      <c r="H359" s="1"/>
    </row>
    <row r="360" spans="1:8" ht="15.75" customHeight="1" x14ac:dyDescent="0.3">
      <c r="A360" s="339"/>
      <c r="B360" s="333"/>
      <c r="C360" s="133"/>
      <c r="D360" s="42"/>
      <c r="E360" s="42"/>
      <c r="F360" s="1"/>
      <c r="G360" s="23"/>
      <c r="H360" s="1"/>
    </row>
    <row r="361" spans="1:8" ht="15.6" x14ac:dyDescent="0.3">
      <c r="A361" s="339"/>
      <c r="B361" s="333"/>
      <c r="C361" s="328">
        <f>C354+1</f>
        <v>52</v>
      </c>
      <c r="D361" s="321" t="str">
        <f>'AME Lean Sensei Questions'!J361</f>
        <v>A</v>
      </c>
      <c r="E361" s="320">
        <f>IF(Calculations!$D$361:$D$366="A+",5,IF(Calculations!$D$361:$D$366="A",4,IF(Calculations!$D$361:$D$366="B",3,IF(Calculations!$D$361:$D$366="C",2,IF(Calculations!$D$361:$D$366="D",1,IF(Calculations!$D$361:$D$366="F",0," "))))))</f>
        <v>4</v>
      </c>
      <c r="F361" s="1"/>
      <c r="G361" s="23"/>
      <c r="H361" s="1"/>
    </row>
    <row r="362" spans="1:8" ht="15.6" x14ac:dyDescent="0.3">
      <c r="A362" s="339"/>
      <c r="B362" s="333"/>
      <c r="C362" s="322"/>
      <c r="D362" s="322"/>
      <c r="E362" s="318"/>
      <c r="F362" s="1"/>
      <c r="G362" s="23"/>
      <c r="H362" s="1"/>
    </row>
    <row r="363" spans="1:8" ht="15.6" x14ac:dyDescent="0.3">
      <c r="A363" s="339"/>
      <c r="B363" s="333"/>
      <c r="C363" s="322"/>
      <c r="D363" s="322"/>
      <c r="E363" s="318"/>
      <c r="F363" s="1"/>
      <c r="G363" s="23"/>
      <c r="H363" s="1"/>
    </row>
    <row r="364" spans="1:8" ht="15.6" x14ac:dyDescent="0.3">
      <c r="A364" s="339"/>
      <c r="B364" s="333"/>
      <c r="C364" s="322"/>
      <c r="D364" s="322"/>
      <c r="E364" s="318"/>
      <c r="F364" s="1"/>
      <c r="G364" s="23"/>
      <c r="H364" s="1"/>
    </row>
    <row r="365" spans="1:8" ht="15.6" x14ac:dyDescent="0.3">
      <c r="A365" s="339"/>
      <c r="B365" s="333"/>
      <c r="C365" s="322"/>
      <c r="D365" s="322"/>
      <c r="E365" s="318"/>
      <c r="F365" s="1"/>
      <c r="G365" s="23"/>
      <c r="H365" s="1"/>
    </row>
    <row r="366" spans="1:8" ht="15.75" customHeight="1" x14ac:dyDescent="0.3">
      <c r="A366" s="339"/>
      <c r="B366" s="333"/>
      <c r="C366" s="309"/>
      <c r="D366" s="309"/>
      <c r="E366" s="316"/>
      <c r="F366" s="1"/>
      <c r="G366" s="23"/>
      <c r="H366" s="1"/>
    </row>
    <row r="367" spans="1:8" ht="15.75" customHeight="1" x14ac:dyDescent="0.3">
      <c r="A367" s="339"/>
      <c r="B367" s="333"/>
      <c r="C367" s="133"/>
      <c r="D367" s="42"/>
      <c r="E367" s="42"/>
      <c r="F367" s="1"/>
      <c r="G367" s="23"/>
      <c r="H367" s="1"/>
    </row>
    <row r="368" spans="1:8" ht="15.6" x14ac:dyDescent="0.3">
      <c r="A368" s="339"/>
      <c r="B368" s="333"/>
      <c r="C368" s="328">
        <f>C361+1</f>
        <v>53</v>
      </c>
      <c r="D368" s="321" t="str">
        <f>'AME Lean Sensei Questions'!J368</f>
        <v>A</v>
      </c>
      <c r="E368" s="320">
        <f>IF(Calculations!$D$368:$D$373="A+",5,IF(Calculations!$D$368:$D$373="A",4,IF(Calculations!$D$368:$D$373="B",3,IF(Calculations!$D$368:$D$373="C",2,IF(Calculations!$D$368:$D$373="D",1,IF(Calculations!$D$368:$D$373="F",0," "))))))</f>
        <v>4</v>
      </c>
      <c r="F368" s="1"/>
      <c r="G368" s="23"/>
      <c r="H368" s="1"/>
    </row>
    <row r="369" spans="1:8" ht="15.6" x14ac:dyDescent="0.3">
      <c r="A369" s="339"/>
      <c r="B369" s="333"/>
      <c r="C369" s="322"/>
      <c r="D369" s="322"/>
      <c r="E369" s="318"/>
      <c r="F369" s="1"/>
      <c r="G369" s="23"/>
      <c r="H369" s="1"/>
    </row>
    <row r="370" spans="1:8" ht="15.6" x14ac:dyDescent="0.3">
      <c r="A370" s="339"/>
      <c r="B370" s="333"/>
      <c r="C370" s="322"/>
      <c r="D370" s="322"/>
      <c r="E370" s="318"/>
      <c r="F370" s="1"/>
      <c r="G370" s="23"/>
      <c r="H370" s="1"/>
    </row>
    <row r="371" spans="1:8" ht="15.6" x14ac:dyDescent="0.3">
      <c r="A371" s="339"/>
      <c r="B371" s="333"/>
      <c r="C371" s="322"/>
      <c r="D371" s="322"/>
      <c r="E371" s="318"/>
      <c r="F371" s="1"/>
      <c r="G371" s="23"/>
      <c r="H371" s="1"/>
    </row>
    <row r="372" spans="1:8" ht="15.6" x14ac:dyDescent="0.3">
      <c r="A372" s="339"/>
      <c r="B372" s="333"/>
      <c r="C372" s="322"/>
      <c r="D372" s="322"/>
      <c r="E372" s="318"/>
      <c r="F372" s="1"/>
      <c r="G372" s="23"/>
      <c r="H372" s="1"/>
    </row>
    <row r="373" spans="1:8" ht="15.75" customHeight="1" x14ac:dyDescent="0.3">
      <c r="A373" s="339"/>
      <c r="B373" s="334"/>
      <c r="C373" s="309"/>
      <c r="D373" s="309"/>
      <c r="E373" s="316"/>
      <c r="F373" s="1"/>
      <c r="G373" s="46"/>
      <c r="H373" s="1"/>
    </row>
    <row r="374" spans="1:8" ht="15.75" customHeight="1" x14ac:dyDescent="0.6">
      <c r="A374" s="339"/>
      <c r="B374" s="137" t="s">
        <v>511</v>
      </c>
      <c r="C374" s="133"/>
      <c r="D374" s="42"/>
      <c r="E374" s="138">
        <f>SUM(E354:E373)</f>
        <v>12</v>
      </c>
      <c r="F374" s="15">
        <v>3.3334999999999999</v>
      </c>
      <c r="G374" s="139">
        <f>E374*F374</f>
        <v>40.001999999999995</v>
      </c>
      <c r="H374" s="1"/>
    </row>
    <row r="375" spans="1:8" ht="15.6" x14ac:dyDescent="0.3">
      <c r="A375" s="339"/>
      <c r="B375" s="335" t="s">
        <v>513</v>
      </c>
      <c r="C375" s="328">
        <f>C368+1</f>
        <v>54</v>
      </c>
      <c r="D375" s="321" t="str">
        <f>'AME Lean Sensei Questions'!J375</f>
        <v>A</v>
      </c>
      <c r="E375" s="320">
        <f>IF(Calculations!$D$375:$D$380="A+",5,IF(Calculations!$D$375:$D$380="A",4,IF(Calculations!$D$375:$D$380="B",3,IF(Calculations!$D$375:$D$380="C",2,IF(Calculations!$D$375:$D$380="D",1,IF(Calculations!$D$375:$D$380="F",0," "))))))</f>
        <v>4</v>
      </c>
      <c r="F375" s="1"/>
      <c r="G375" s="22"/>
      <c r="H375" s="1"/>
    </row>
    <row r="376" spans="1:8" ht="15.6" x14ac:dyDescent="0.3">
      <c r="A376" s="339"/>
      <c r="B376" s="333"/>
      <c r="C376" s="322"/>
      <c r="D376" s="322"/>
      <c r="E376" s="318"/>
      <c r="F376" s="1"/>
      <c r="G376" s="23"/>
      <c r="H376" s="1"/>
    </row>
    <row r="377" spans="1:8" ht="15.6" x14ac:dyDescent="0.3">
      <c r="A377" s="339"/>
      <c r="B377" s="333"/>
      <c r="C377" s="322"/>
      <c r="D377" s="322"/>
      <c r="E377" s="318"/>
      <c r="F377" s="1"/>
      <c r="G377" s="23"/>
      <c r="H377" s="1"/>
    </row>
    <row r="378" spans="1:8" ht="15.6" x14ac:dyDescent="0.3">
      <c r="A378" s="339"/>
      <c r="B378" s="333"/>
      <c r="C378" s="322"/>
      <c r="D378" s="322"/>
      <c r="E378" s="318"/>
      <c r="F378" s="1"/>
      <c r="G378" s="23"/>
      <c r="H378" s="1"/>
    </row>
    <row r="379" spans="1:8" ht="15.6" x14ac:dyDescent="0.3">
      <c r="A379" s="339"/>
      <c r="B379" s="333"/>
      <c r="C379" s="322"/>
      <c r="D379" s="322"/>
      <c r="E379" s="318"/>
      <c r="F379" s="1"/>
      <c r="G379" s="23"/>
      <c r="H379" s="1"/>
    </row>
    <row r="380" spans="1:8" ht="15.75" customHeight="1" x14ac:dyDescent="0.3">
      <c r="A380" s="339"/>
      <c r="B380" s="333"/>
      <c r="C380" s="309"/>
      <c r="D380" s="309"/>
      <c r="E380" s="316"/>
      <c r="F380" s="1"/>
      <c r="G380" s="23"/>
      <c r="H380" s="1"/>
    </row>
    <row r="381" spans="1:8" ht="15.75" customHeight="1" x14ac:dyDescent="0.3">
      <c r="A381" s="339"/>
      <c r="B381" s="333"/>
      <c r="C381" s="133"/>
      <c r="D381" s="42"/>
      <c r="E381" s="42"/>
      <c r="F381" s="1"/>
      <c r="G381" s="23"/>
      <c r="H381" s="1"/>
    </row>
    <row r="382" spans="1:8" ht="15.6" x14ac:dyDescent="0.3">
      <c r="A382" s="339"/>
      <c r="B382" s="333"/>
      <c r="C382" s="328">
        <f>C375+1</f>
        <v>55</v>
      </c>
      <c r="D382" s="321" t="str">
        <f>'AME Lean Sensei Questions'!J382</f>
        <v>A</v>
      </c>
      <c r="E382" s="320">
        <f>IF(Calculations!$D$382:$D$387="A+",5,IF(Calculations!$D$382:$D$387="A",4,IF(Calculations!$D$382:$D$387="B",3,IF(Calculations!$D$382:$D$387="C",2,IF(Calculations!$D$382:$D$387="D",1,IF(Calculations!$D$382:$D$387="F",0," "))))))</f>
        <v>4</v>
      </c>
      <c r="F382" s="1"/>
      <c r="G382" s="23"/>
      <c r="H382" s="1"/>
    </row>
    <row r="383" spans="1:8" ht="15.6" x14ac:dyDescent="0.3">
      <c r="A383" s="339"/>
      <c r="B383" s="333"/>
      <c r="C383" s="322"/>
      <c r="D383" s="322"/>
      <c r="E383" s="318"/>
      <c r="F383" s="1"/>
      <c r="G383" s="23"/>
      <c r="H383" s="1"/>
    </row>
    <row r="384" spans="1:8" ht="15.6" x14ac:dyDescent="0.3">
      <c r="A384" s="339"/>
      <c r="B384" s="333"/>
      <c r="C384" s="322"/>
      <c r="D384" s="322"/>
      <c r="E384" s="318"/>
      <c r="F384" s="1"/>
      <c r="G384" s="23"/>
      <c r="H384" s="1"/>
    </row>
    <row r="385" spans="1:8" ht="15.6" x14ac:dyDescent="0.3">
      <c r="A385" s="339"/>
      <c r="B385" s="333"/>
      <c r="C385" s="322"/>
      <c r="D385" s="322"/>
      <c r="E385" s="318"/>
      <c r="F385" s="1"/>
      <c r="G385" s="23"/>
      <c r="H385" s="1"/>
    </row>
    <row r="386" spans="1:8" ht="15.6" x14ac:dyDescent="0.3">
      <c r="A386" s="339"/>
      <c r="B386" s="333"/>
      <c r="C386" s="322"/>
      <c r="D386" s="322"/>
      <c r="E386" s="318"/>
      <c r="F386" s="1"/>
      <c r="G386" s="23"/>
      <c r="H386" s="1"/>
    </row>
    <row r="387" spans="1:8" ht="15.75" customHeight="1" x14ac:dyDescent="0.3">
      <c r="A387" s="339"/>
      <c r="B387" s="333"/>
      <c r="C387" s="309"/>
      <c r="D387" s="309"/>
      <c r="E387" s="316"/>
      <c r="F387" s="1"/>
      <c r="G387" s="23"/>
      <c r="H387" s="1"/>
    </row>
    <row r="388" spans="1:8" ht="15.75" customHeight="1" x14ac:dyDescent="0.3">
      <c r="A388" s="339"/>
      <c r="B388" s="333"/>
      <c r="C388" s="133"/>
      <c r="D388" s="42"/>
      <c r="E388" s="42"/>
      <c r="F388" s="1"/>
      <c r="G388" s="23"/>
      <c r="H388" s="1"/>
    </row>
    <row r="389" spans="1:8" ht="15.6" x14ac:dyDescent="0.3">
      <c r="A389" s="339"/>
      <c r="B389" s="333"/>
      <c r="C389" s="328">
        <f>C382+1</f>
        <v>56</v>
      </c>
      <c r="D389" s="321" t="str">
        <f>'AME Lean Sensei Questions'!J389</f>
        <v>A</v>
      </c>
      <c r="E389" s="320">
        <f>IF(Calculations!$D$389:$D$394="A+",5,IF(Calculations!$D$389:$D$394="A",4,IF(Calculations!$D$389:$D$394="B",3,IF(Calculations!$D$389:$D$394="C",2,IF(Calculations!$D$389:$D$394="D",1,IF(Calculations!$D$389:$D$394="F",0," "))))))</f>
        <v>4</v>
      </c>
      <c r="F389" s="1"/>
      <c r="G389" s="23"/>
      <c r="H389" s="1"/>
    </row>
    <row r="390" spans="1:8" ht="15.6" x14ac:dyDescent="0.3">
      <c r="A390" s="339"/>
      <c r="B390" s="333"/>
      <c r="C390" s="322"/>
      <c r="D390" s="322"/>
      <c r="E390" s="318"/>
      <c r="F390" s="1"/>
      <c r="G390" s="23"/>
      <c r="H390" s="1"/>
    </row>
    <row r="391" spans="1:8" ht="15.6" x14ac:dyDescent="0.3">
      <c r="A391" s="339"/>
      <c r="B391" s="333"/>
      <c r="C391" s="322"/>
      <c r="D391" s="322"/>
      <c r="E391" s="318"/>
      <c r="F391" s="1"/>
      <c r="G391" s="23"/>
      <c r="H391" s="1"/>
    </row>
    <row r="392" spans="1:8" ht="15.6" x14ac:dyDescent="0.3">
      <c r="A392" s="339"/>
      <c r="B392" s="333"/>
      <c r="C392" s="322"/>
      <c r="D392" s="322"/>
      <c r="E392" s="318"/>
      <c r="F392" s="1"/>
      <c r="G392" s="23"/>
      <c r="H392" s="1"/>
    </row>
    <row r="393" spans="1:8" ht="15.6" x14ac:dyDescent="0.3">
      <c r="A393" s="339"/>
      <c r="B393" s="333"/>
      <c r="C393" s="322"/>
      <c r="D393" s="322"/>
      <c r="E393" s="318"/>
      <c r="F393" s="1"/>
      <c r="G393" s="23"/>
      <c r="H393" s="1"/>
    </row>
    <row r="394" spans="1:8" ht="15.75" customHeight="1" x14ac:dyDescent="0.3">
      <c r="A394" s="339"/>
      <c r="B394" s="333"/>
      <c r="C394" s="309"/>
      <c r="D394" s="309"/>
      <c r="E394" s="316"/>
      <c r="F394" s="1"/>
      <c r="G394" s="23"/>
      <c r="H394" s="1"/>
    </row>
    <row r="395" spans="1:8" ht="15.75" customHeight="1" x14ac:dyDescent="0.3">
      <c r="A395" s="339"/>
      <c r="B395" s="333"/>
      <c r="C395" s="133"/>
      <c r="D395" s="42"/>
      <c r="E395" s="42"/>
      <c r="F395" s="1"/>
      <c r="G395" s="23"/>
      <c r="H395" s="1"/>
    </row>
    <row r="396" spans="1:8" ht="15.6" x14ac:dyDescent="0.3">
      <c r="A396" s="339"/>
      <c r="B396" s="333"/>
      <c r="C396" s="328">
        <f>C389+1</f>
        <v>57</v>
      </c>
      <c r="D396" s="321" t="str">
        <f>'AME Lean Sensei Questions'!J396</f>
        <v>A</v>
      </c>
      <c r="E396" s="320">
        <f>IF(Calculations!$D$396:$D$401="A+",5,IF(Calculations!$D$396:$D$401="A",4,IF(Calculations!$D$396:$D$401="B",3,IF(Calculations!$D$396:$D$401="C",2,IF(Calculations!$D$396:$D$401="D",1,IF(Calculations!$D$396:$D$401="F",0," "))))))</f>
        <v>4</v>
      </c>
      <c r="F396" s="1"/>
      <c r="G396" s="23"/>
      <c r="H396" s="1"/>
    </row>
    <row r="397" spans="1:8" ht="15.6" x14ac:dyDescent="0.3">
      <c r="A397" s="339"/>
      <c r="B397" s="333"/>
      <c r="C397" s="322"/>
      <c r="D397" s="322"/>
      <c r="E397" s="318"/>
      <c r="F397" s="1"/>
      <c r="G397" s="23"/>
      <c r="H397" s="1"/>
    </row>
    <row r="398" spans="1:8" ht="15.6" x14ac:dyDescent="0.3">
      <c r="A398" s="339"/>
      <c r="B398" s="333"/>
      <c r="C398" s="322"/>
      <c r="D398" s="322"/>
      <c r="E398" s="318"/>
      <c r="F398" s="1"/>
      <c r="G398" s="23"/>
      <c r="H398" s="1"/>
    </row>
    <row r="399" spans="1:8" ht="15.6" x14ac:dyDescent="0.3">
      <c r="A399" s="339"/>
      <c r="B399" s="333"/>
      <c r="C399" s="322"/>
      <c r="D399" s="322"/>
      <c r="E399" s="318"/>
      <c r="F399" s="1"/>
      <c r="G399" s="23"/>
      <c r="H399" s="1"/>
    </row>
    <row r="400" spans="1:8" ht="15.6" x14ac:dyDescent="0.3">
      <c r="A400" s="339"/>
      <c r="B400" s="333"/>
      <c r="C400" s="322"/>
      <c r="D400" s="322"/>
      <c r="E400" s="318"/>
      <c r="F400" s="1"/>
      <c r="G400" s="23"/>
      <c r="H400" s="1"/>
    </row>
    <row r="401" spans="1:8" ht="15.75" customHeight="1" x14ac:dyDescent="0.3">
      <c r="A401" s="339"/>
      <c r="B401" s="334"/>
      <c r="C401" s="309"/>
      <c r="D401" s="309"/>
      <c r="E401" s="316"/>
      <c r="F401" s="1"/>
      <c r="G401" s="46"/>
      <c r="H401" s="1"/>
    </row>
    <row r="402" spans="1:8" ht="15.75" customHeight="1" x14ac:dyDescent="0.6">
      <c r="A402" s="339"/>
      <c r="B402" s="137"/>
      <c r="C402" s="133"/>
      <c r="D402" s="42"/>
      <c r="E402" s="138">
        <f>SUM(E375:E401)</f>
        <v>16</v>
      </c>
      <c r="F402" s="15">
        <v>2.5</v>
      </c>
      <c r="G402" s="139">
        <f>E402*F402</f>
        <v>40</v>
      </c>
      <c r="H402" s="1"/>
    </row>
    <row r="403" spans="1:8" ht="15.6" x14ac:dyDescent="0.3">
      <c r="A403" s="339"/>
      <c r="B403" s="335" t="s">
        <v>527</v>
      </c>
      <c r="C403" s="328">
        <f>C396+1</f>
        <v>58</v>
      </c>
      <c r="D403" s="321" t="str">
        <f>'AME Lean Sensei Questions'!J403</f>
        <v>A</v>
      </c>
      <c r="E403" s="330">
        <f>IF(Calculations!$D$403:$D$408="A+",5,IF(Calculations!$D$403:$D$408="A",4,IF(Calculations!$D$403:$D$408="B",3,IF(Calculations!$D$403:$D$408="C",2,IF(Calculations!$D$403:$D$408="D",1,IF(Calculations!$D$403:$D$408="F",0," "))))))</f>
        <v>4</v>
      </c>
      <c r="F403" s="22"/>
      <c r="G403" s="22"/>
      <c r="H403" s="1"/>
    </row>
    <row r="404" spans="1:8" ht="15.6" x14ac:dyDescent="0.3">
      <c r="A404" s="339"/>
      <c r="B404" s="333"/>
      <c r="C404" s="322"/>
      <c r="D404" s="322"/>
      <c r="E404" s="324"/>
      <c r="F404" s="23"/>
      <c r="G404" s="23"/>
      <c r="H404" s="1"/>
    </row>
    <row r="405" spans="1:8" ht="15.6" x14ac:dyDescent="0.3">
      <c r="A405" s="339"/>
      <c r="B405" s="333"/>
      <c r="C405" s="322"/>
      <c r="D405" s="322"/>
      <c r="E405" s="324"/>
      <c r="F405" s="23"/>
      <c r="G405" s="23"/>
      <c r="H405" s="1"/>
    </row>
    <row r="406" spans="1:8" ht="15.6" x14ac:dyDescent="0.3">
      <c r="A406" s="339"/>
      <c r="B406" s="333"/>
      <c r="C406" s="322"/>
      <c r="D406" s="322"/>
      <c r="E406" s="324"/>
      <c r="F406" s="23"/>
      <c r="G406" s="23"/>
      <c r="H406" s="1"/>
    </row>
    <row r="407" spans="1:8" ht="15.6" x14ac:dyDescent="0.3">
      <c r="A407" s="339"/>
      <c r="B407" s="333"/>
      <c r="C407" s="322"/>
      <c r="D407" s="322"/>
      <c r="E407" s="324"/>
      <c r="F407" s="23"/>
      <c r="G407" s="23"/>
      <c r="H407" s="1"/>
    </row>
    <row r="408" spans="1:8" ht="15.75" customHeight="1" x14ac:dyDescent="0.3">
      <c r="A408" s="339"/>
      <c r="B408" s="333"/>
      <c r="C408" s="309"/>
      <c r="D408" s="309"/>
      <c r="E408" s="307"/>
      <c r="F408" s="23"/>
      <c r="G408" s="23"/>
      <c r="H408" s="1"/>
    </row>
    <row r="409" spans="1:8" ht="15.75" customHeight="1" x14ac:dyDescent="0.3">
      <c r="A409" s="339"/>
      <c r="B409" s="333"/>
      <c r="C409" s="133"/>
      <c r="D409" s="42"/>
      <c r="E409" s="42"/>
      <c r="F409" s="23"/>
      <c r="G409" s="23"/>
      <c r="H409" s="1"/>
    </row>
    <row r="410" spans="1:8" ht="15.6" x14ac:dyDescent="0.3">
      <c r="A410" s="339"/>
      <c r="B410" s="333"/>
      <c r="C410" s="328">
        <f>C403+1</f>
        <v>59</v>
      </c>
      <c r="D410" s="321" t="str">
        <f>'AME Lean Sensei Questions'!J410</f>
        <v>A</v>
      </c>
      <c r="E410" s="330">
        <f>IF(Calculations!$D$410:$D$415="A+",5,IF(Calculations!$D$410:$D$415="A",4,IF(Calculations!$D$410:$D$415="B",3,IF(Calculations!$D$410:$D$415="C",2,IF(Calculations!$D$410:$D$415="D",1,IF(Calculations!$D$410:$D$415="F",0," "))))))</f>
        <v>4</v>
      </c>
      <c r="F410" s="23"/>
      <c r="G410" s="23"/>
      <c r="H410" s="1"/>
    </row>
    <row r="411" spans="1:8" ht="15.6" x14ac:dyDescent="0.3">
      <c r="A411" s="339"/>
      <c r="B411" s="333"/>
      <c r="C411" s="322"/>
      <c r="D411" s="322"/>
      <c r="E411" s="324"/>
      <c r="F411" s="23"/>
      <c r="G411" s="23"/>
      <c r="H411" s="1"/>
    </row>
    <row r="412" spans="1:8" ht="15.6" x14ac:dyDescent="0.3">
      <c r="A412" s="339"/>
      <c r="B412" s="333"/>
      <c r="C412" s="322"/>
      <c r="D412" s="322"/>
      <c r="E412" s="324"/>
      <c r="F412" s="23"/>
      <c r="G412" s="23"/>
      <c r="H412" s="1"/>
    </row>
    <row r="413" spans="1:8" ht="15.6" x14ac:dyDescent="0.3">
      <c r="A413" s="339"/>
      <c r="B413" s="333"/>
      <c r="C413" s="322"/>
      <c r="D413" s="322"/>
      <c r="E413" s="324"/>
      <c r="F413" s="23"/>
      <c r="G413" s="23"/>
      <c r="H413" s="1"/>
    </row>
    <row r="414" spans="1:8" ht="15.6" x14ac:dyDescent="0.3">
      <c r="A414" s="339"/>
      <c r="B414" s="333"/>
      <c r="C414" s="322"/>
      <c r="D414" s="322"/>
      <c r="E414" s="324"/>
      <c r="F414" s="23"/>
      <c r="G414" s="23"/>
      <c r="H414" s="1"/>
    </row>
    <row r="415" spans="1:8" ht="15.75" customHeight="1" x14ac:dyDescent="0.3">
      <c r="A415" s="339"/>
      <c r="B415" s="333"/>
      <c r="C415" s="309"/>
      <c r="D415" s="309"/>
      <c r="E415" s="307"/>
      <c r="F415" s="23"/>
      <c r="G415" s="23"/>
      <c r="H415" s="1"/>
    </row>
    <row r="416" spans="1:8" ht="15.75" customHeight="1" x14ac:dyDescent="0.3">
      <c r="A416" s="339"/>
      <c r="B416" s="333"/>
      <c r="C416" s="133"/>
      <c r="D416" s="42"/>
      <c r="E416" s="42"/>
      <c r="F416" s="23"/>
      <c r="G416" s="23"/>
      <c r="H416" s="1"/>
    </row>
    <row r="417" spans="1:18" ht="15.6" x14ac:dyDescent="0.3">
      <c r="A417" s="339"/>
      <c r="B417" s="333"/>
      <c r="C417" s="328">
        <f>C410+1</f>
        <v>60</v>
      </c>
      <c r="D417" s="321" t="str">
        <f>'AME Lean Sensei Questions'!J417</f>
        <v>A</v>
      </c>
      <c r="E417" s="330">
        <f>IF(Calculations!$D$417:$D$422="A+",5,IF(Calculations!$D$417:$D$422="A",4,IF(Calculations!$D$417:$D$422="B",3,IF(Calculations!$D$417:$D$422="C",2,IF(Calculations!$D$417:$D$422="D",1,IF(Calculations!$D$417:$D$422="F",0," "))))))</f>
        <v>4</v>
      </c>
      <c r="F417" s="23"/>
      <c r="G417" s="23"/>
      <c r="H417" s="1"/>
    </row>
    <row r="418" spans="1:18" ht="15.6" x14ac:dyDescent="0.3">
      <c r="A418" s="339"/>
      <c r="B418" s="333"/>
      <c r="C418" s="322"/>
      <c r="D418" s="322"/>
      <c r="E418" s="324"/>
      <c r="F418" s="23"/>
      <c r="G418" s="23"/>
      <c r="H418" s="1"/>
    </row>
    <row r="419" spans="1:18" ht="15.6" x14ac:dyDescent="0.3">
      <c r="A419" s="339"/>
      <c r="B419" s="333"/>
      <c r="C419" s="322"/>
      <c r="D419" s="322"/>
      <c r="E419" s="324"/>
      <c r="F419" s="23"/>
      <c r="G419" s="23"/>
      <c r="H419" s="1"/>
    </row>
    <row r="420" spans="1:18" ht="15.6" x14ac:dyDescent="0.3">
      <c r="A420" s="339"/>
      <c r="B420" s="333"/>
      <c r="C420" s="322"/>
      <c r="D420" s="322"/>
      <c r="E420" s="324"/>
      <c r="F420" s="23"/>
      <c r="G420" s="23"/>
      <c r="H420" s="1"/>
    </row>
    <row r="421" spans="1:18" ht="15.6" x14ac:dyDescent="0.3">
      <c r="A421" s="339"/>
      <c r="B421" s="333"/>
      <c r="C421" s="322"/>
      <c r="D421" s="322"/>
      <c r="E421" s="324"/>
      <c r="F421" s="23"/>
      <c r="G421" s="23"/>
      <c r="H421" s="1"/>
    </row>
    <row r="422" spans="1:18" ht="15.75" customHeight="1" x14ac:dyDescent="0.3">
      <c r="A422" s="314"/>
      <c r="B422" s="344"/>
      <c r="C422" s="309"/>
      <c r="D422" s="309"/>
      <c r="E422" s="307"/>
      <c r="F422" s="46"/>
      <c r="G422" s="46"/>
      <c r="H422" s="1"/>
    </row>
    <row r="423" spans="1:18" ht="15.75" customHeight="1" x14ac:dyDescent="0.6">
      <c r="A423" s="136"/>
      <c r="B423" s="96"/>
      <c r="C423" s="146"/>
      <c r="D423" s="146"/>
      <c r="E423" s="138">
        <f>SUM(E403:E417)</f>
        <v>12</v>
      </c>
      <c r="F423" s="15">
        <v>3.3334999999999999</v>
      </c>
      <c r="G423" s="139">
        <f>E423*F423</f>
        <v>40.001999999999995</v>
      </c>
      <c r="H423" s="1"/>
    </row>
    <row r="424" spans="1:18" ht="15.75" customHeight="1" x14ac:dyDescent="0.3">
      <c r="A424" s="1"/>
      <c r="B424" s="1"/>
      <c r="C424" s="1"/>
      <c r="D424" s="1"/>
      <c r="E424" s="1"/>
      <c r="F424" s="1"/>
      <c r="G424" s="1"/>
      <c r="H424" s="1"/>
    </row>
    <row r="425" spans="1:18" ht="39.75" customHeight="1" x14ac:dyDescent="0.6">
      <c r="A425" s="340" t="s">
        <v>533</v>
      </c>
      <c r="B425" s="301"/>
      <c r="C425" s="301"/>
      <c r="D425" s="301"/>
      <c r="E425" s="301"/>
      <c r="F425" s="302"/>
      <c r="G425" s="138">
        <f>SUM(G4:G424)</f>
        <v>800.0107999999999</v>
      </c>
      <c r="H425" s="1"/>
    </row>
    <row r="426" spans="1:18" ht="15.75" customHeight="1" x14ac:dyDescent="0.3">
      <c r="A426" s="1"/>
      <c r="B426" s="1"/>
      <c r="C426" s="1"/>
      <c r="D426" s="1"/>
      <c r="E426" s="1"/>
      <c r="F426" s="1"/>
      <c r="G426" s="1"/>
      <c r="H426" s="1"/>
      <c r="I426" s="1"/>
      <c r="J426" s="1"/>
      <c r="K426" s="1"/>
      <c r="L426" s="1"/>
      <c r="M426" s="1"/>
      <c r="N426" s="1"/>
      <c r="O426" s="1"/>
      <c r="P426" s="1"/>
      <c r="Q426" s="1"/>
      <c r="R426" s="1"/>
    </row>
    <row r="427" spans="1:18" ht="15.75" customHeight="1" x14ac:dyDescent="0.3">
      <c r="A427" s="1"/>
      <c r="B427" s="1"/>
      <c r="C427" s="1"/>
      <c r="D427" s="1"/>
      <c r="E427" s="1"/>
      <c r="F427" s="1"/>
      <c r="G427" s="1"/>
      <c r="H427" s="1"/>
      <c r="I427" s="1"/>
      <c r="J427" s="1"/>
      <c r="K427" s="1"/>
      <c r="L427" s="1"/>
      <c r="M427" s="1"/>
      <c r="N427" s="1"/>
      <c r="O427" s="1"/>
      <c r="P427" s="1"/>
      <c r="Q427" s="1"/>
      <c r="R427" s="1"/>
    </row>
    <row r="428" spans="1:18" ht="15.75" customHeight="1" x14ac:dyDescent="0.3">
      <c r="A428" s="1"/>
      <c r="B428" s="1"/>
      <c r="C428" s="1"/>
      <c r="D428" s="1"/>
      <c r="E428" s="1"/>
      <c r="F428" s="1"/>
      <c r="G428" s="1"/>
      <c r="H428" s="1"/>
      <c r="I428" s="1"/>
      <c r="J428" s="1"/>
      <c r="K428" s="1"/>
      <c r="L428" s="1"/>
      <c r="M428" s="1"/>
      <c r="N428" s="1"/>
      <c r="O428" s="1"/>
      <c r="P428" s="1"/>
      <c r="Q428" s="1"/>
      <c r="R428" s="1"/>
    </row>
    <row r="429" spans="1:18" ht="15.75" customHeight="1" x14ac:dyDescent="0.3">
      <c r="A429" s="1"/>
      <c r="B429" s="1"/>
      <c r="C429" s="1"/>
      <c r="D429" s="1"/>
      <c r="E429" s="1"/>
      <c r="F429" s="1"/>
      <c r="G429" s="1"/>
      <c r="H429" s="1"/>
      <c r="I429" s="1"/>
      <c r="J429" s="1"/>
      <c r="K429" s="1"/>
      <c r="L429" s="1"/>
      <c r="M429" s="1"/>
      <c r="N429" s="1"/>
      <c r="O429" s="1"/>
      <c r="P429" s="1"/>
      <c r="Q429" s="1"/>
      <c r="R429" s="1"/>
    </row>
    <row r="430" spans="1:18" ht="15.75" customHeight="1" x14ac:dyDescent="0.3">
      <c r="A430" s="1"/>
      <c r="B430" s="1"/>
      <c r="C430" s="1"/>
      <c r="D430" s="1"/>
      <c r="E430" s="1"/>
      <c r="F430" s="1"/>
      <c r="G430" s="1"/>
      <c r="H430" s="1"/>
      <c r="I430" s="1"/>
      <c r="J430" s="1"/>
      <c r="K430" s="1"/>
      <c r="L430" s="1"/>
      <c r="M430" s="1"/>
      <c r="N430" s="1"/>
      <c r="O430" s="1"/>
      <c r="P430" s="1"/>
      <c r="Q430" s="1"/>
      <c r="R430" s="1"/>
    </row>
    <row r="431" spans="1:18" ht="15.75" customHeight="1" x14ac:dyDescent="0.3">
      <c r="A431" s="1"/>
      <c r="B431" s="1"/>
      <c r="C431" s="1"/>
      <c r="D431" s="1"/>
      <c r="E431" s="1"/>
      <c r="F431" s="1"/>
      <c r="G431" s="1"/>
      <c r="H431" s="1"/>
      <c r="I431" s="1"/>
      <c r="J431" s="1"/>
      <c r="K431" s="1"/>
      <c r="L431" s="1"/>
      <c r="M431" s="1"/>
      <c r="N431" s="1"/>
      <c r="O431" s="1"/>
      <c r="P431" s="1"/>
      <c r="Q431" s="1"/>
      <c r="R431" s="1"/>
    </row>
    <row r="432" spans="1:18" ht="15.75" customHeight="1" x14ac:dyDescent="0.3">
      <c r="A432" s="1"/>
      <c r="B432" s="1"/>
      <c r="C432" s="1"/>
      <c r="D432" s="1"/>
      <c r="E432" s="1"/>
      <c r="F432" s="1"/>
      <c r="G432" s="1"/>
      <c r="H432" s="1"/>
      <c r="I432" s="1"/>
      <c r="J432" s="1"/>
      <c r="K432" s="1"/>
      <c r="L432" s="1"/>
      <c r="M432" s="1"/>
      <c r="N432" s="1"/>
      <c r="O432" s="1"/>
      <c r="P432" s="1"/>
      <c r="Q432" s="1"/>
      <c r="R432" s="1"/>
    </row>
    <row r="433" spans="1:18" ht="15.75" customHeight="1" x14ac:dyDescent="0.3">
      <c r="A433" s="1"/>
      <c r="B433" s="1"/>
      <c r="C433" s="1"/>
      <c r="D433" s="1"/>
      <c r="E433" s="1"/>
      <c r="F433" s="1"/>
      <c r="G433" s="1"/>
      <c r="H433" s="1"/>
      <c r="I433" s="1"/>
      <c r="J433" s="1"/>
      <c r="K433" s="1"/>
      <c r="L433" s="1"/>
      <c r="M433" s="1"/>
      <c r="N433" s="1"/>
      <c r="O433" s="1"/>
      <c r="P433" s="1"/>
      <c r="Q433" s="1"/>
      <c r="R433" s="1"/>
    </row>
    <row r="434" spans="1:18" ht="15.75" customHeight="1" x14ac:dyDescent="0.3">
      <c r="A434" s="1"/>
      <c r="B434" s="1"/>
      <c r="C434" s="1"/>
      <c r="D434" s="1"/>
      <c r="E434" s="1"/>
      <c r="F434" s="1"/>
      <c r="G434" s="1"/>
      <c r="H434" s="1"/>
      <c r="I434" s="1"/>
      <c r="J434" s="1"/>
      <c r="K434" s="1"/>
      <c r="L434" s="1"/>
      <c r="M434" s="1"/>
      <c r="N434" s="1"/>
      <c r="O434" s="1"/>
      <c r="P434" s="1"/>
      <c r="Q434" s="1"/>
      <c r="R434" s="1"/>
    </row>
    <row r="435" spans="1:18" ht="15.75" customHeight="1" x14ac:dyDescent="0.3">
      <c r="A435" s="1"/>
      <c r="B435" s="1"/>
      <c r="C435" s="1"/>
      <c r="D435" s="1"/>
      <c r="E435" s="1"/>
      <c r="F435" s="1"/>
      <c r="G435" s="1"/>
      <c r="H435" s="1"/>
      <c r="I435" s="1"/>
      <c r="J435" s="1"/>
      <c r="K435" s="1"/>
      <c r="L435" s="1"/>
      <c r="M435" s="1"/>
      <c r="N435" s="1"/>
      <c r="O435" s="1"/>
      <c r="P435" s="1"/>
      <c r="Q435" s="1"/>
      <c r="R435" s="1"/>
    </row>
    <row r="436" spans="1:18" ht="15.75" customHeight="1" x14ac:dyDescent="0.3">
      <c r="A436" s="1"/>
      <c r="B436" s="1"/>
      <c r="C436" s="1"/>
      <c r="D436" s="1"/>
      <c r="E436" s="1"/>
      <c r="F436" s="1"/>
      <c r="G436" s="1"/>
      <c r="H436" s="1"/>
      <c r="I436" s="1"/>
      <c r="J436" s="1"/>
      <c r="K436" s="1"/>
      <c r="L436" s="1"/>
      <c r="M436" s="1"/>
      <c r="N436" s="1"/>
      <c r="O436" s="1"/>
      <c r="P436" s="1"/>
      <c r="Q436" s="1"/>
      <c r="R436" s="1"/>
    </row>
    <row r="437" spans="1:18" ht="15.75" customHeight="1" x14ac:dyDescent="0.3">
      <c r="A437" s="1"/>
      <c r="B437" s="1"/>
      <c r="C437" s="1"/>
      <c r="D437" s="1"/>
      <c r="E437" s="1"/>
      <c r="F437" s="1"/>
      <c r="G437" s="1"/>
      <c r="H437" s="1"/>
      <c r="I437" s="1"/>
      <c r="J437" s="1"/>
      <c r="K437" s="1"/>
      <c r="L437" s="1"/>
      <c r="M437" s="1"/>
      <c r="N437" s="1"/>
      <c r="O437" s="1"/>
      <c r="P437" s="1"/>
      <c r="Q437" s="1"/>
      <c r="R437" s="1"/>
    </row>
    <row r="438" spans="1:18" ht="15.75" customHeight="1" x14ac:dyDescent="0.3">
      <c r="A438" s="1"/>
      <c r="B438" s="1"/>
      <c r="C438" s="1"/>
      <c r="D438" s="1"/>
      <c r="E438" s="1"/>
      <c r="F438" s="1"/>
      <c r="G438" s="1"/>
      <c r="H438" s="1"/>
      <c r="I438" s="1"/>
      <c r="J438" s="1"/>
      <c r="K438" s="1"/>
      <c r="L438" s="1"/>
      <c r="M438" s="1"/>
      <c r="N438" s="1"/>
      <c r="O438" s="1"/>
      <c r="P438" s="1"/>
      <c r="Q438" s="1"/>
      <c r="R438" s="1"/>
    </row>
    <row r="439" spans="1:18" ht="15.75" customHeight="1" x14ac:dyDescent="0.3">
      <c r="A439" s="1"/>
      <c r="B439" s="1"/>
      <c r="C439" s="1"/>
      <c r="D439" s="1"/>
      <c r="E439" s="1"/>
      <c r="F439" s="1"/>
      <c r="G439" s="1"/>
      <c r="H439" s="1"/>
      <c r="I439" s="1"/>
      <c r="J439" s="1"/>
      <c r="K439" s="1"/>
      <c r="L439" s="1"/>
      <c r="M439" s="1"/>
      <c r="N439" s="1"/>
      <c r="O439" s="1"/>
      <c r="P439" s="1"/>
      <c r="Q439" s="1"/>
      <c r="R439" s="1"/>
    </row>
    <row r="440" spans="1:18" ht="15.75" customHeight="1" x14ac:dyDescent="0.3">
      <c r="A440" s="1"/>
      <c r="B440" s="1"/>
      <c r="C440" s="1"/>
      <c r="D440" s="1"/>
      <c r="E440" s="1"/>
      <c r="F440" s="1"/>
      <c r="G440" s="1"/>
      <c r="H440" s="1"/>
      <c r="I440" s="1"/>
      <c r="J440" s="1"/>
      <c r="K440" s="1"/>
      <c r="L440" s="1"/>
      <c r="M440" s="1"/>
      <c r="N440" s="1"/>
      <c r="O440" s="1"/>
      <c r="P440" s="1"/>
      <c r="Q440" s="1"/>
      <c r="R440" s="1"/>
    </row>
    <row r="441" spans="1:18" ht="15.75" customHeight="1" x14ac:dyDescent="0.3">
      <c r="A441" s="1"/>
      <c r="B441" s="1"/>
      <c r="C441" s="1"/>
      <c r="D441" s="1"/>
      <c r="E441" s="1"/>
      <c r="F441" s="1"/>
      <c r="G441" s="1"/>
      <c r="H441" s="1"/>
      <c r="I441" s="1"/>
      <c r="J441" s="1"/>
      <c r="K441" s="1"/>
      <c r="L441" s="1"/>
      <c r="M441" s="1"/>
      <c r="N441" s="1"/>
      <c r="O441" s="1"/>
      <c r="P441" s="1"/>
      <c r="Q441" s="1"/>
      <c r="R441" s="1"/>
    </row>
    <row r="442" spans="1:18" ht="15.75" customHeight="1" x14ac:dyDescent="0.3">
      <c r="A442" s="1"/>
      <c r="B442" s="1"/>
      <c r="C442" s="1"/>
      <c r="D442" s="1"/>
      <c r="E442" s="1"/>
      <c r="F442" s="1"/>
      <c r="G442" s="1"/>
      <c r="H442" s="1"/>
      <c r="I442" s="1"/>
      <c r="J442" s="1"/>
      <c r="K442" s="1"/>
      <c r="L442" s="1"/>
      <c r="M442" s="1"/>
      <c r="N442" s="1"/>
      <c r="O442" s="1"/>
      <c r="P442" s="1"/>
      <c r="Q442" s="1"/>
      <c r="R442" s="1"/>
    </row>
    <row r="443" spans="1:18" ht="15.75" customHeight="1" x14ac:dyDescent="0.3">
      <c r="A443" s="1"/>
      <c r="B443" s="1"/>
      <c r="C443" s="1"/>
      <c r="D443" s="1"/>
      <c r="E443" s="1"/>
      <c r="F443" s="1"/>
      <c r="G443" s="1"/>
      <c r="H443" s="1"/>
      <c r="I443" s="1"/>
      <c r="J443" s="1"/>
      <c r="K443" s="1"/>
      <c r="L443" s="1"/>
      <c r="M443" s="1"/>
      <c r="N443" s="1"/>
      <c r="O443" s="1"/>
      <c r="P443" s="1"/>
      <c r="Q443" s="1"/>
      <c r="R443" s="1"/>
    </row>
    <row r="444" spans="1:18" ht="15.75" customHeight="1" x14ac:dyDescent="0.3">
      <c r="A444" s="1"/>
      <c r="B444" s="1"/>
      <c r="C444" s="1"/>
      <c r="D444" s="1"/>
      <c r="E444" s="1"/>
      <c r="F444" s="1"/>
      <c r="G444" s="1"/>
      <c r="H444" s="1"/>
      <c r="I444" s="1"/>
      <c r="J444" s="1"/>
      <c r="K444" s="1"/>
      <c r="L444" s="1"/>
      <c r="M444" s="1"/>
      <c r="N444" s="1"/>
      <c r="O444" s="1"/>
      <c r="P444" s="1"/>
      <c r="Q444" s="1"/>
      <c r="R444" s="1"/>
    </row>
    <row r="445" spans="1:18" ht="15.75" customHeight="1" x14ac:dyDescent="0.3">
      <c r="A445" s="1"/>
      <c r="B445" s="1"/>
      <c r="C445" s="1"/>
      <c r="D445" s="1"/>
      <c r="E445" s="1"/>
      <c r="F445" s="1"/>
      <c r="G445" s="1"/>
      <c r="H445" s="1"/>
      <c r="I445" s="1"/>
      <c r="J445" s="1"/>
      <c r="K445" s="1"/>
      <c r="L445" s="1"/>
      <c r="M445" s="1"/>
      <c r="N445" s="1"/>
      <c r="O445" s="1"/>
      <c r="P445" s="1"/>
      <c r="Q445" s="1"/>
      <c r="R445" s="1"/>
    </row>
    <row r="446" spans="1:18" ht="15.75" customHeight="1" x14ac:dyDescent="0.3">
      <c r="A446" s="1"/>
      <c r="B446" s="1"/>
      <c r="C446" s="1"/>
      <c r="D446" s="1"/>
      <c r="E446" s="1"/>
      <c r="F446" s="1"/>
      <c r="G446" s="1"/>
      <c r="H446" s="1"/>
      <c r="I446" s="1"/>
      <c r="J446" s="1"/>
      <c r="K446" s="1"/>
      <c r="L446" s="1"/>
      <c r="M446" s="1"/>
      <c r="N446" s="1"/>
      <c r="O446" s="1"/>
      <c r="P446" s="1"/>
      <c r="Q446" s="1"/>
      <c r="R446" s="1"/>
    </row>
    <row r="447" spans="1:18" ht="15.75" customHeight="1" x14ac:dyDescent="0.3">
      <c r="A447" s="1"/>
      <c r="B447" s="1"/>
      <c r="C447" s="1"/>
      <c r="D447" s="1"/>
      <c r="E447" s="1"/>
      <c r="F447" s="1"/>
      <c r="G447" s="1"/>
      <c r="H447" s="1"/>
      <c r="I447" s="1"/>
      <c r="J447" s="1"/>
      <c r="K447" s="1"/>
      <c r="L447" s="1"/>
      <c r="M447" s="1"/>
      <c r="N447" s="1"/>
      <c r="O447" s="1"/>
      <c r="P447" s="1"/>
      <c r="Q447" s="1"/>
      <c r="R447" s="1"/>
    </row>
    <row r="448" spans="1:18" ht="15.75" customHeight="1" x14ac:dyDescent="0.3">
      <c r="A448" s="1"/>
      <c r="B448" s="1"/>
      <c r="C448" s="1"/>
      <c r="D448" s="1"/>
      <c r="E448" s="1"/>
      <c r="F448" s="1"/>
      <c r="G448" s="1"/>
      <c r="H448" s="1"/>
      <c r="I448" s="1"/>
      <c r="J448" s="1"/>
      <c r="K448" s="1"/>
      <c r="L448" s="1"/>
      <c r="M448" s="1"/>
      <c r="N448" s="1"/>
      <c r="O448" s="1"/>
      <c r="P448" s="1"/>
      <c r="Q448" s="1"/>
      <c r="R448" s="1"/>
    </row>
    <row r="449" spans="1:18" ht="15.75" customHeight="1" x14ac:dyDescent="0.3">
      <c r="A449" s="1"/>
      <c r="B449" s="1"/>
      <c r="C449" s="1"/>
      <c r="D449" s="1"/>
      <c r="E449" s="1"/>
      <c r="F449" s="1"/>
      <c r="G449" s="1"/>
      <c r="H449" s="1"/>
      <c r="I449" s="1"/>
      <c r="J449" s="1"/>
      <c r="K449" s="1"/>
      <c r="L449" s="1"/>
      <c r="M449" s="1"/>
      <c r="N449" s="1"/>
      <c r="O449" s="1"/>
      <c r="P449" s="1"/>
      <c r="Q449" s="1"/>
      <c r="R449" s="1"/>
    </row>
    <row r="450" spans="1:18" ht="15.75" customHeight="1" x14ac:dyDescent="0.3">
      <c r="A450" s="1"/>
      <c r="B450" s="1"/>
      <c r="C450" s="1"/>
      <c r="D450" s="1"/>
      <c r="E450" s="1"/>
      <c r="F450" s="1"/>
      <c r="G450" s="1"/>
      <c r="H450" s="1"/>
      <c r="I450" s="1"/>
      <c r="J450" s="1"/>
      <c r="K450" s="1"/>
      <c r="L450" s="1"/>
      <c r="M450" s="1"/>
      <c r="N450" s="1"/>
      <c r="O450" s="1"/>
      <c r="P450" s="1"/>
      <c r="Q450" s="1"/>
      <c r="R450" s="1"/>
    </row>
    <row r="451" spans="1:18" ht="15.75" customHeight="1" x14ac:dyDescent="0.3">
      <c r="A451" s="1"/>
      <c r="B451" s="1"/>
      <c r="C451" s="1"/>
      <c r="D451" s="1"/>
      <c r="E451" s="1"/>
      <c r="F451" s="1"/>
      <c r="G451" s="1"/>
      <c r="H451" s="1"/>
      <c r="I451" s="1"/>
      <c r="J451" s="1"/>
      <c r="K451" s="1"/>
      <c r="L451" s="1"/>
      <c r="M451" s="1"/>
      <c r="N451" s="1"/>
      <c r="O451" s="1"/>
      <c r="P451" s="1"/>
      <c r="Q451" s="1"/>
      <c r="R451" s="1"/>
    </row>
    <row r="452" spans="1:18" ht="15.75" customHeight="1" x14ac:dyDescent="0.3">
      <c r="A452" s="1"/>
      <c r="B452" s="1"/>
      <c r="C452" s="1"/>
      <c r="D452" s="1"/>
      <c r="E452" s="1"/>
      <c r="F452" s="1"/>
      <c r="G452" s="1"/>
      <c r="H452" s="1"/>
      <c r="I452" s="1"/>
      <c r="J452" s="1"/>
      <c r="K452" s="1"/>
      <c r="L452" s="1"/>
      <c r="M452" s="1"/>
      <c r="N452" s="1"/>
      <c r="O452" s="1"/>
      <c r="P452" s="1"/>
      <c r="Q452" s="1"/>
      <c r="R452" s="1"/>
    </row>
    <row r="453" spans="1:18" ht="15.75" customHeight="1" x14ac:dyDescent="0.3">
      <c r="A453" s="1"/>
      <c r="B453" s="1"/>
      <c r="C453" s="1"/>
      <c r="D453" s="1"/>
      <c r="E453" s="1"/>
      <c r="F453" s="1"/>
      <c r="G453" s="1"/>
      <c r="H453" s="1"/>
      <c r="I453" s="1"/>
      <c r="J453" s="1"/>
      <c r="K453" s="1"/>
      <c r="L453" s="1"/>
      <c r="M453" s="1"/>
      <c r="N453" s="1"/>
      <c r="O453" s="1"/>
      <c r="P453" s="1"/>
      <c r="Q453" s="1"/>
      <c r="R453" s="1"/>
    </row>
    <row r="454" spans="1:18" ht="15.75" customHeight="1" x14ac:dyDescent="0.3">
      <c r="A454" s="1"/>
      <c r="B454" s="1"/>
      <c r="C454" s="1"/>
      <c r="D454" s="1"/>
      <c r="E454" s="1"/>
      <c r="F454" s="1"/>
      <c r="G454" s="1"/>
      <c r="H454" s="1"/>
      <c r="I454" s="1"/>
      <c r="J454" s="1"/>
      <c r="K454" s="1"/>
      <c r="L454" s="1"/>
      <c r="M454" s="1"/>
      <c r="N454" s="1"/>
      <c r="O454" s="1"/>
      <c r="P454" s="1"/>
      <c r="Q454" s="1"/>
      <c r="R454" s="1"/>
    </row>
    <row r="455" spans="1:18" ht="15.75" customHeight="1" x14ac:dyDescent="0.3">
      <c r="A455" s="1"/>
      <c r="B455" s="1"/>
      <c r="C455" s="1"/>
      <c r="D455" s="1"/>
      <c r="E455" s="1"/>
      <c r="F455" s="1"/>
      <c r="G455" s="1"/>
      <c r="H455" s="1"/>
      <c r="I455" s="1"/>
      <c r="J455" s="1"/>
      <c r="K455" s="1"/>
      <c r="L455" s="1"/>
      <c r="M455" s="1"/>
      <c r="N455" s="1"/>
      <c r="O455" s="1"/>
      <c r="P455" s="1"/>
      <c r="Q455" s="1"/>
      <c r="R455" s="1"/>
    </row>
    <row r="456" spans="1:18" ht="15.75" customHeight="1" x14ac:dyDescent="0.3">
      <c r="A456" s="1"/>
      <c r="B456" s="1"/>
      <c r="C456" s="1"/>
      <c r="D456" s="1"/>
      <c r="E456" s="1"/>
      <c r="F456" s="1"/>
      <c r="G456" s="1"/>
      <c r="H456" s="1"/>
      <c r="I456" s="1"/>
      <c r="J456" s="1"/>
      <c r="K456" s="1"/>
      <c r="L456" s="1"/>
      <c r="M456" s="1"/>
      <c r="N456" s="1"/>
      <c r="O456" s="1"/>
      <c r="P456" s="1"/>
      <c r="Q456" s="1"/>
      <c r="R456" s="1"/>
    </row>
    <row r="457" spans="1:18" ht="15.75" customHeight="1" x14ac:dyDescent="0.3">
      <c r="A457" s="1"/>
      <c r="B457" s="1"/>
      <c r="C457" s="1"/>
      <c r="D457" s="1"/>
      <c r="E457" s="1"/>
      <c r="F457" s="1"/>
      <c r="G457" s="1"/>
      <c r="H457" s="1"/>
      <c r="I457" s="1"/>
      <c r="J457" s="1"/>
      <c r="K457" s="1"/>
      <c r="L457" s="1"/>
      <c r="M457" s="1"/>
      <c r="N457" s="1"/>
      <c r="O457" s="1"/>
      <c r="P457" s="1"/>
      <c r="Q457" s="1"/>
      <c r="R457" s="1"/>
    </row>
    <row r="458" spans="1:18" ht="15.75" customHeight="1" x14ac:dyDescent="0.3">
      <c r="A458" s="1"/>
      <c r="B458" s="1"/>
      <c r="C458" s="1"/>
      <c r="D458" s="1"/>
      <c r="E458" s="1"/>
      <c r="F458" s="1"/>
      <c r="G458" s="1"/>
      <c r="H458" s="1"/>
      <c r="I458" s="1"/>
      <c r="J458" s="1"/>
      <c r="K458" s="1"/>
      <c r="L458" s="1"/>
      <c r="M458" s="1"/>
      <c r="N458" s="1"/>
      <c r="O458" s="1"/>
      <c r="P458" s="1"/>
      <c r="Q458" s="1"/>
      <c r="R458" s="1"/>
    </row>
    <row r="459" spans="1:18" ht="15.75" customHeight="1" x14ac:dyDescent="0.3">
      <c r="A459" s="1"/>
      <c r="B459" s="1"/>
      <c r="C459" s="1"/>
      <c r="D459" s="1"/>
      <c r="E459" s="1"/>
      <c r="F459" s="1"/>
      <c r="G459" s="1"/>
      <c r="H459" s="1"/>
      <c r="I459" s="1"/>
      <c r="J459" s="1"/>
      <c r="K459" s="1"/>
      <c r="L459" s="1"/>
      <c r="M459" s="1"/>
      <c r="N459" s="1"/>
      <c r="O459" s="1"/>
      <c r="P459" s="1"/>
      <c r="Q459" s="1"/>
      <c r="R459" s="1"/>
    </row>
    <row r="460" spans="1:18" ht="15.75" customHeight="1" x14ac:dyDescent="0.3">
      <c r="A460" s="1"/>
      <c r="B460" s="1"/>
      <c r="C460" s="1"/>
      <c r="D460" s="1"/>
      <c r="E460" s="1"/>
      <c r="F460" s="1"/>
      <c r="G460" s="1"/>
      <c r="H460" s="1"/>
      <c r="I460" s="1"/>
      <c r="J460" s="1"/>
      <c r="K460" s="1"/>
      <c r="L460" s="1"/>
      <c r="M460" s="1"/>
      <c r="N460" s="1"/>
      <c r="O460" s="1"/>
      <c r="P460" s="1"/>
      <c r="Q460" s="1"/>
      <c r="R460" s="1"/>
    </row>
    <row r="461" spans="1:18" ht="15.75" customHeight="1" x14ac:dyDescent="0.3">
      <c r="A461" s="1"/>
      <c r="B461" s="1"/>
      <c r="C461" s="1"/>
      <c r="D461" s="1"/>
      <c r="E461" s="1"/>
      <c r="F461" s="1"/>
      <c r="G461" s="1"/>
      <c r="H461" s="1"/>
      <c r="I461" s="1"/>
      <c r="J461" s="1"/>
      <c r="K461" s="1"/>
      <c r="L461" s="1"/>
      <c r="M461" s="1"/>
      <c r="N461" s="1"/>
      <c r="O461" s="1"/>
      <c r="P461" s="1"/>
      <c r="Q461" s="1"/>
      <c r="R461" s="1"/>
    </row>
    <row r="462" spans="1:18" ht="15.75" customHeight="1" x14ac:dyDescent="0.3">
      <c r="A462" s="1"/>
      <c r="B462" s="1"/>
      <c r="C462" s="1"/>
      <c r="D462" s="1"/>
      <c r="E462" s="1"/>
      <c r="F462" s="1"/>
      <c r="G462" s="1"/>
      <c r="H462" s="1"/>
      <c r="I462" s="1"/>
      <c r="J462" s="1"/>
      <c r="K462" s="1"/>
      <c r="L462" s="1"/>
      <c r="M462" s="1"/>
      <c r="N462" s="1"/>
      <c r="O462" s="1"/>
      <c r="P462" s="1"/>
      <c r="Q462" s="1"/>
      <c r="R462" s="1"/>
    </row>
    <row r="463" spans="1:18" ht="15.75" customHeight="1" x14ac:dyDescent="0.3">
      <c r="A463" s="1"/>
      <c r="B463" s="1"/>
      <c r="C463" s="1"/>
      <c r="D463" s="1"/>
      <c r="E463" s="1"/>
      <c r="F463" s="1"/>
      <c r="G463" s="1"/>
      <c r="H463" s="1"/>
      <c r="I463" s="1"/>
      <c r="J463" s="1"/>
      <c r="K463" s="1"/>
      <c r="L463" s="1"/>
      <c r="M463" s="1"/>
      <c r="N463" s="1"/>
      <c r="O463" s="1"/>
      <c r="P463" s="1"/>
      <c r="Q463" s="1"/>
      <c r="R463" s="1"/>
    </row>
    <row r="464" spans="1:18" ht="15.75" customHeight="1" x14ac:dyDescent="0.3">
      <c r="A464" s="1"/>
      <c r="B464" s="1"/>
      <c r="C464" s="1"/>
      <c r="D464" s="1"/>
      <c r="E464" s="1"/>
      <c r="F464" s="1"/>
      <c r="G464" s="1"/>
      <c r="H464" s="1"/>
      <c r="I464" s="1"/>
      <c r="J464" s="1"/>
      <c r="K464" s="1"/>
      <c r="L464" s="1"/>
      <c r="M464" s="1"/>
      <c r="N464" s="1"/>
      <c r="O464" s="1"/>
      <c r="P464" s="1"/>
      <c r="Q464" s="1"/>
      <c r="R464" s="1"/>
    </row>
    <row r="465" spans="1:18" ht="15.75" customHeight="1" x14ac:dyDescent="0.3">
      <c r="A465" s="1"/>
      <c r="B465" s="1"/>
      <c r="C465" s="1"/>
      <c r="D465" s="1"/>
      <c r="E465" s="1"/>
      <c r="F465" s="1"/>
      <c r="G465" s="1"/>
      <c r="H465" s="1"/>
      <c r="I465" s="1"/>
      <c r="J465" s="1"/>
      <c r="K465" s="1"/>
      <c r="L465" s="1"/>
      <c r="M465" s="1"/>
      <c r="N465" s="1"/>
      <c r="O465" s="1"/>
      <c r="P465" s="1"/>
      <c r="Q465" s="1"/>
      <c r="R465" s="1"/>
    </row>
    <row r="466" spans="1:18" ht="15.75" customHeight="1" x14ac:dyDescent="0.3">
      <c r="A466" s="1"/>
      <c r="B466" s="1"/>
      <c r="C466" s="1"/>
      <c r="D466" s="1"/>
      <c r="E466" s="1"/>
      <c r="F466" s="1"/>
      <c r="G466" s="1"/>
      <c r="H466" s="1"/>
      <c r="I466" s="1"/>
      <c r="J466" s="1"/>
      <c r="K466" s="1"/>
      <c r="L466" s="1"/>
      <c r="M466" s="1"/>
      <c r="N466" s="1"/>
      <c r="O466" s="1"/>
      <c r="P466" s="1"/>
      <c r="Q466" s="1"/>
      <c r="R466" s="1"/>
    </row>
    <row r="467" spans="1:18" ht="15.75" customHeight="1" x14ac:dyDescent="0.3">
      <c r="A467" s="1"/>
      <c r="B467" s="1"/>
      <c r="C467" s="1"/>
      <c r="D467" s="1"/>
      <c r="E467" s="1"/>
      <c r="F467" s="1"/>
      <c r="G467" s="1"/>
      <c r="H467" s="1"/>
      <c r="I467" s="1"/>
      <c r="J467" s="1"/>
      <c r="K467" s="1"/>
      <c r="L467" s="1"/>
      <c r="M467" s="1"/>
      <c r="N467" s="1"/>
      <c r="O467" s="1"/>
      <c r="P467" s="1"/>
      <c r="Q467" s="1"/>
      <c r="R467" s="1"/>
    </row>
    <row r="468" spans="1:18" ht="15.75" customHeight="1" x14ac:dyDescent="0.3">
      <c r="A468" s="1"/>
      <c r="B468" s="1"/>
      <c r="C468" s="1"/>
      <c r="D468" s="1"/>
      <c r="E468" s="1"/>
      <c r="F468" s="1"/>
      <c r="G468" s="1"/>
      <c r="H468" s="1"/>
      <c r="I468" s="1"/>
      <c r="J468" s="1"/>
      <c r="K468" s="1"/>
      <c r="L468" s="1"/>
      <c r="M468" s="1"/>
      <c r="N468" s="1"/>
      <c r="O468" s="1"/>
      <c r="P468" s="1"/>
      <c r="Q468" s="1"/>
      <c r="R468" s="1"/>
    </row>
    <row r="469" spans="1:18" ht="15.75" customHeight="1" x14ac:dyDescent="0.3">
      <c r="A469" s="1"/>
      <c r="B469" s="1"/>
      <c r="C469" s="1"/>
      <c r="D469" s="1"/>
      <c r="E469" s="1"/>
      <c r="F469" s="1"/>
      <c r="G469" s="1"/>
      <c r="H469" s="1"/>
      <c r="I469" s="1"/>
      <c r="J469" s="1"/>
      <c r="K469" s="1"/>
      <c r="L469" s="1"/>
      <c r="M469" s="1"/>
      <c r="N469" s="1"/>
      <c r="O469" s="1"/>
      <c r="P469" s="1"/>
      <c r="Q469" s="1"/>
      <c r="R469" s="1"/>
    </row>
    <row r="470" spans="1:18" ht="15.75" customHeight="1" x14ac:dyDescent="0.3">
      <c r="A470" s="1"/>
      <c r="B470" s="1"/>
      <c r="C470" s="1"/>
      <c r="D470" s="1"/>
      <c r="E470" s="1"/>
      <c r="F470" s="1"/>
      <c r="G470" s="1"/>
      <c r="H470" s="1"/>
      <c r="I470" s="1"/>
      <c r="J470" s="1"/>
      <c r="K470" s="1"/>
      <c r="L470" s="1"/>
      <c r="M470" s="1"/>
      <c r="N470" s="1"/>
      <c r="O470" s="1"/>
      <c r="P470" s="1"/>
      <c r="Q470" s="1"/>
      <c r="R470" s="1"/>
    </row>
    <row r="471" spans="1:18" ht="15.75" customHeight="1" x14ac:dyDescent="0.3">
      <c r="A471" s="1"/>
      <c r="B471" s="1"/>
      <c r="C471" s="1"/>
      <c r="D471" s="1"/>
      <c r="E471" s="1"/>
      <c r="F471" s="1"/>
      <c r="G471" s="1"/>
      <c r="H471" s="1"/>
      <c r="I471" s="1"/>
      <c r="J471" s="1"/>
      <c r="K471" s="1"/>
      <c r="L471" s="1"/>
      <c r="M471" s="1"/>
      <c r="N471" s="1"/>
      <c r="O471" s="1"/>
      <c r="P471" s="1"/>
      <c r="Q471" s="1"/>
      <c r="R471" s="1"/>
    </row>
    <row r="472" spans="1:18" ht="15.75" customHeight="1" x14ac:dyDescent="0.3">
      <c r="A472" s="1"/>
      <c r="B472" s="1"/>
      <c r="C472" s="1"/>
      <c r="D472" s="1"/>
      <c r="E472" s="1"/>
      <c r="F472" s="1"/>
      <c r="G472" s="1"/>
      <c r="H472" s="1"/>
      <c r="I472" s="1"/>
      <c r="J472" s="1"/>
      <c r="K472" s="1"/>
      <c r="L472" s="1"/>
      <c r="M472" s="1"/>
      <c r="N472" s="1"/>
      <c r="O472" s="1"/>
      <c r="P472" s="1"/>
      <c r="Q472" s="1"/>
      <c r="R472" s="1"/>
    </row>
    <row r="473" spans="1:18" ht="15.75" customHeight="1" x14ac:dyDescent="0.3">
      <c r="A473" s="1"/>
      <c r="B473" s="1"/>
      <c r="C473" s="1"/>
      <c r="D473" s="1"/>
      <c r="E473" s="1"/>
      <c r="F473" s="1"/>
      <c r="G473" s="1"/>
      <c r="H473" s="1"/>
      <c r="I473" s="1"/>
      <c r="J473" s="1"/>
      <c r="K473" s="1"/>
      <c r="L473" s="1"/>
      <c r="M473" s="1"/>
      <c r="N473" s="1"/>
      <c r="O473" s="1"/>
      <c r="P473" s="1"/>
      <c r="Q473" s="1"/>
      <c r="R473" s="1"/>
    </row>
    <row r="474" spans="1:18" ht="15.75" customHeight="1" x14ac:dyDescent="0.3">
      <c r="A474" s="1"/>
      <c r="B474" s="1"/>
      <c r="C474" s="1"/>
      <c r="D474" s="1"/>
      <c r="E474" s="1"/>
      <c r="F474" s="1"/>
      <c r="G474" s="1"/>
      <c r="H474" s="1"/>
      <c r="I474" s="1"/>
      <c r="J474" s="1"/>
      <c r="K474" s="1"/>
      <c r="L474" s="1"/>
      <c r="M474" s="1"/>
      <c r="N474" s="1"/>
      <c r="O474" s="1"/>
      <c r="P474" s="1"/>
      <c r="Q474" s="1"/>
      <c r="R474" s="1"/>
    </row>
    <row r="475" spans="1:18" ht="15.75" customHeight="1" x14ac:dyDescent="0.3">
      <c r="A475" s="1"/>
      <c r="B475" s="1"/>
      <c r="C475" s="1"/>
      <c r="D475" s="1"/>
      <c r="E475" s="1"/>
      <c r="F475" s="1"/>
      <c r="G475" s="1"/>
      <c r="H475" s="1"/>
      <c r="I475" s="1"/>
      <c r="J475" s="1"/>
      <c r="K475" s="1"/>
      <c r="L475" s="1"/>
      <c r="M475" s="1"/>
      <c r="N475" s="1"/>
      <c r="O475" s="1"/>
      <c r="P475" s="1"/>
      <c r="Q475" s="1"/>
      <c r="R475" s="1"/>
    </row>
    <row r="476" spans="1:18" ht="15.75" customHeight="1" x14ac:dyDescent="0.3">
      <c r="A476" s="1"/>
      <c r="B476" s="1"/>
      <c r="C476" s="1"/>
      <c r="D476" s="1"/>
      <c r="E476" s="1"/>
      <c r="F476" s="1"/>
      <c r="G476" s="1"/>
      <c r="H476" s="1"/>
      <c r="I476" s="1"/>
      <c r="J476" s="1"/>
      <c r="K476" s="1"/>
      <c r="L476" s="1"/>
      <c r="M476" s="1"/>
      <c r="N476" s="1"/>
      <c r="O476" s="1"/>
      <c r="P476" s="1"/>
      <c r="Q476" s="1"/>
      <c r="R476" s="1"/>
    </row>
    <row r="477" spans="1:18" ht="15.75" customHeight="1" x14ac:dyDescent="0.3">
      <c r="A477" s="1"/>
      <c r="B477" s="1"/>
      <c r="C477" s="1"/>
      <c r="D477" s="1"/>
      <c r="E477" s="1"/>
      <c r="F477" s="1"/>
      <c r="G477" s="1"/>
      <c r="H477" s="1"/>
      <c r="I477" s="1"/>
      <c r="J477" s="1"/>
      <c r="K477" s="1"/>
      <c r="L477" s="1"/>
      <c r="M477" s="1"/>
      <c r="N477" s="1"/>
      <c r="O477" s="1"/>
      <c r="P477" s="1"/>
      <c r="Q477" s="1"/>
      <c r="R477" s="1"/>
    </row>
    <row r="478" spans="1:18" ht="15.75" customHeight="1" x14ac:dyDescent="0.3">
      <c r="A478" s="1"/>
      <c r="B478" s="1"/>
      <c r="C478" s="1"/>
      <c r="D478" s="1"/>
      <c r="E478" s="1"/>
      <c r="F478" s="1"/>
      <c r="G478" s="1"/>
      <c r="H478" s="1"/>
      <c r="I478" s="1"/>
      <c r="J478" s="1"/>
      <c r="K478" s="1"/>
      <c r="L478" s="1"/>
      <c r="M478" s="1"/>
      <c r="N478" s="1"/>
      <c r="O478" s="1"/>
      <c r="P478" s="1"/>
      <c r="Q478" s="1"/>
      <c r="R478" s="1"/>
    </row>
    <row r="479" spans="1:18" ht="15.75" customHeight="1" x14ac:dyDescent="0.3">
      <c r="A479" s="1"/>
      <c r="B479" s="1"/>
      <c r="C479" s="1"/>
      <c r="D479" s="1"/>
      <c r="E479" s="1"/>
      <c r="F479" s="1"/>
      <c r="G479" s="1"/>
      <c r="H479" s="1"/>
      <c r="I479" s="1"/>
      <c r="J479" s="1"/>
      <c r="K479" s="1"/>
      <c r="L479" s="1"/>
      <c r="M479" s="1"/>
      <c r="N479" s="1"/>
      <c r="O479" s="1"/>
      <c r="P479" s="1"/>
      <c r="Q479" s="1"/>
      <c r="R479" s="1"/>
    </row>
    <row r="480" spans="1:18" ht="15.75" customHeight="1" x14ac:dyDescent="0.3">
      <c r="A480" s="1"/>
      <c r="B480" s="1"/>
      <c r="C480" s="1"/>
      <c r="D480" s="1"/>
      <c r="E480" s="1"/>
      <c r="F480" s="1"/>
      <c r="G480" s="1"/>
      <c r="H480" s="1"/>
      <c r="I480" s="1"/>
      <c r="J480" s="1"/>
      <c r="K480" s="1"/>
      <c r="L480" s="1"/>
      <c r="M480" s="1"/>
      <c r="N480" s="1"/>
      <c r="O480" s="1"/>
      <c r="P480" s="1"/>
      <c r="Q480" s="1"/>
      <c r="R480" s="1"/>
    </row>
    <row r="481" spans="1:18" ht="15.75" customHeight="1" x14ac:dyDescent="0.3">
      <c r="A481" s="1"/>
      <c r="B481" s="1"/>
      <c r="C481" s="1"/>
      <c r="D481" s="1"/>
      <c r="E481" s="1"/>
      <c r="F481" s="1"/>
      <c r="G481" s="1"/>
      <c r="H481" s="1"/>
      <c r="I481" s="1"/>
      <c r="J481" s="1"/>
      <c r="K481" s="1"/>
      <c r="L481" s="1"/>
      <c r="M481" s="1"/>
      <c r="N481" s="1"/>
      <c r="O481" s="1"/>
      <c r="P481" s="1"/>
      <c r="Q481" s="1"/>
      <c r="R481" s="1"/>
    </row>
    <row r="482" spans="1:18" ht="15.75" customHeight="1" x14ac:dyDescent="0.3">
      <c r="A482" s="1"/>
      <c r="B482" s="1"/>
      <c r="C482" s="1"/>
      <c r="D482" s="1"/>
      <c r="E482" s="1"/>
      <c r="F482" s="1"/>
      <c r="G482" s="1"/>
      <c r="H482" s="1"/>
      <c r="I482" s="1"/>
      <c r="J482" s="1"/>
      <c r="K482" s="1"/>
      <c r="L482" s="1"/>
      <c r="M482" s="1"/>
      <c r="N482" s="1"/>
      <c r="O482" s="1"/>
      <c r="P482" s="1"/>
      <c r="Q482" s="1"/>
      <c r="R482" s="1"/>
    </row>
    <row r="483" spans="1:18" ht="15.75" customHeight="1" x14ac:dyDescent="0.3">
      <c r="A483" s="1"/>
      <c r="B483" s="1"/>
      <c r="C483" s="1"/>
      <c r="D483" s="1"/>
      <c r="E483" s="1"/>
      <c r="F483" s="1"/>
      <c r="G483" s="1"/>
      <c r="H483" s="1"/>
      <c r="I483" s="1"/>
      <c r="J483" s="1"/>
      <c r="K483" s="1"/>
      <c r="L483" s="1"/>
      <c r="M483" s="1"/>
      <c r="N483" s="1"/>
      <c r="O483" s="1"/>
      <c r="P483" s="1"/>
      <c r="Q483" s="1"/>
      <c r="R483" s="1"/>
    </row>
    <row r="484" spans="1:18" ht="15.75" customHeight="1" x14ac:dyDescent="0.3">
      <c r="A484" s="1"/>
      <c r="B484" s="1"/>
      <c r="C484" s="1"/>
      <c r="D484" s="1"/>
      <c r="E484" s="1"/>
      <c r="F484" s="1"/>
      <c r="G484" s="1"/>
      <c r="H484" s="1"/>
      <c r="I484" s="1"/>
      <c r="J484" s="1"/>
      <c r="K484" s="1"/>
      <c r="L484" s="1"/>
      <c r="M484" s="1"/>
      <c r="N484" s="1"/>
      <c r="O484" s="1"/>
      <c r="P484" s="1"/>
      <c r="Q484" s="1"/>
      <c r="R484" s="1"/>
    </row>
    <row r="485" spans="1:18" ht="15.75" customHeight="1" x14ac:dyDescent="0.3">
      <c r="A485" s="1"/>
      <c r="B485" s="1"/>
      <c r="C485" s="1"/>
      <c r="D485" s="1"/>
      <c r="E485" s="1"/>
      <c r="F485" s="1"/>
      <c r="G485" s="1"/>
      <c r="H485" s="1"/>
      <c r="I485" s="1"/>
      <c r="J485" s="1"/>
      <c r="K485" s="1"/>
      <c r="L485" s="1"/>
      <c r="M485" s="1"/>
      <c r="N485" s="1"/>
      <c r="O485" s="1"/>
      <c r="P485" s="1"/>
      <c r="Q485" s="1"/>
      <c r="R485" s="1"/>
    </row>
    <row r="486" spans="1:18" ht="15.75" customHeight="1" x14ac:dyDescent="0.3">
      <c r="A486" s="1"/>
      <c r="B486" s="1"/>
      <c r="C486" s="1"/>
      <c r="D486" s="1"/>
      <c r="E486" s="1"/>
      <c r="F486" s="1"/>
      <c r="G486" s="1"/>
      <c r="H486" s="1"/>
      <c r="I486" s="1"/>
      <c r="J486" s="1"/>
      <c r="K486" s="1"/>
      <c r="L486" s="1"/>
      <c r="M486" s="1"/>
      <c r="N486" s="1"/>
      <c r="O486" s="1"/>
      <c r="P486" s="1"/>
      <c r="Q486" s="1"/>
      <c r="R486" s="1"/>
    </row>
    <row r="487" spans="1:18" ht="15.75" customHeight="1" x14ac:dyDescent="0.3">
      <c r="A487" s="1"/>
      <c r="B487" s="1"/>
      <c r="C487" s="1"/>
      <c r="D487" s="1"/>
      <c r="E487" s="1"/>
      <c r="F487" s="1"/>
      <c r="G487" s="1"/>
      <c r="H487" s="1"/>
      <c r="I487" s="1"/>
      <c r="J487" s="1"/>
      <c r="K487" s="1"/>
      <c r="L487" s="1"/>
      <c r="M487" s="1"/>
      <c r="N487" s="1"/>
      <c r="O487" s="1"/>
      <c r="P487" s="1"/>
      <c r="Q487" s="1"/>
      <c r="R487" s="1"/>
    </row>
    <row r="488" spans="1:18" ht="15.75" customHeight="1" x14ac:dyDescent="0.3">
      <c r="A488" s="1"/>
      <c r="B488" s="1"/>
      <c r="C488" s="1"/>
      <c r="D488" s="1"/>
      <c r="E488" s="1"/>
      <c r="F488" s="1"/>
      <c r="G488" s="1"/>
      <c r="H488" s="1"/>
      <c r="I488" s="1"/>
      <c r="J488" s="1"/>
      <c r="K488" s="1"/>
      <c r="L488" s="1"/>
      <c r="M488" s="1"/>
      <c r="N488" s="1"/>
      <c r="O488" s="1"/>
      <c r="P488" s="1"/>
      <c r="Q488" s="1"/>
      <c r="R488" s="1"/>
    </row>
    <row r="489" spans="1:18" ht="15.75" customHeight="1" x14ac:dyDescent="0.3">
      <c r="A489" s="1"/>
      <c r="B489" s="1"/>
      <c r="C489" s="1"/>
      <c r="D489" s="1"/>
      <c r="E489" s="1"/>
      <c r="F489" s="1"/>
      <c r="G489" s="1"/>
      <c r="H489" s="1"/>
      <c r="I489" s="1"/>
      <c r="J489" s="1"/>
      <c r="K489" s="1"/>
      <c r="L489" s="1"/>
      <c r="M489" s="1"/>
      <c r="N489" s="1"/>
      <c r="O489" s="1"/>
      <c r="P489" s="1"/>
      <c r="Q489" s="1"/>
      <c r="R489" s="1"/>
    </row>
    <row r="490" spans="1:18" ht="15.75" customHeight="1" x14ac:dyDescent="0.3">
      <c r="A490" s="1"/>
      <c r="B490" s="1"/>
      <c r="C490" s="1"/>
      <c r="D490" s="1"/>
      <c r="E490" s="1"/>
      <c r="F490" s="1"/>
      <c r="G490" s="1"/>
      <c r="H490" s="1"/>
      <c r="I490" s="1"/>
      <c r="J490" s="1"/>
      <c r="K490" s="1"/>
      <c r="L490" s="1"/>
      <c r="M490" s="1"/>
      <c r="N490" s="1"/>
      <c r="O490" s="1"/>
      <c r="P490" s="1"/>
      <c r="Q490" s="1"/>
      <c r="R490" s="1"/>
    </row>
    <row r="491" spans="1:18" ht="15.75" customHeight="1" x14ac:dyDescent="0.3">
      <c r="A491" s="1"/>
      <c r="B491" s="1"/>
      <c r="C491" s="1"/>
      <c r="D491" s="1"/>
      <c r="E491" s="1"/>
      <c r="F491" s="1"/>
      <c r="G491" s="1"/>
      <c r="H491" s="1"/>
      <c r="I491" s="1"/>
      <c r="J491" s="1"/>
      <c r="K491" s="1"/>
      <c r="L491" s="1"/>
      <c r="M491" s="1"/>
      <c r="N491" s="1"/>
      <c r="O491" s="1"/>
      <c r="P491" s="1"/>
      <c r="Q491" s="1"/>
      <c r="R491" s="1"/>
    </row>
    <row r="492" spans="1:18" ht="15.75" customHeight="1" x14ac:dyDescent="0.3">
      <c r="A492" s="1"/>
      <c r="B492" s="1"/>
      <c r="C492" s="1"/>
      <c r="D492" s="1"/>
      <c r="E492" s="1"/>
      <c r="F492" s="1"/>
      <c r="G492" s="1"/>
      <c r="H492" s="1"/>
      <c r="I492" s="1"/>
      <c r="J492" s="1"/>
      <c r="K492" s="1"/>
      <c r="L492" s="1"/>
      <c r="M492" s="1"/>
      <c r="N492" s="1"/>
      <c r="O492" s="1"/>
      <c r="P492" s="1"/>
      <c r="Q492" s="1"/>
      <c r="R492" s="1"/>
    </row>
    <row r="493" spans="1:18" ht="15.75" customHeight="1" x14ac:dyDescent="0.3">
      <c r="A493" s="1"/>
      <c r="B493" s="1"/>
      <c r="C493" s="1"/>
      <c r="D493" s="1"/>
      <c r="E493" s="1"/>
      <c r="F493" s="1"/>
      <c r="G493" s="1"/>
      <c r="H493" s="1"/>
      <c r="I493" s="1"/>
      <c r="J493" s="1"/>
      <c r="K493" s="1"/>
      <c r="L493" s="1"/>
      <c r="M493" s="1"/>
      <c r="N493" s="1"/>
      <c r="O493" s="1"/>
      <c r="P493" s="1"/>
      <c r="Q493" s="1"/>
      <c r="R493" s="1"/>
    </row>
    <row r="494" spans="1:18" ht="15.75" customHeight="1" x14ac:dyDescent="0.3">
      <c r="A494" s="1"/>
      <c r="B494" s="1"/>
      <c r="C494" s="1"/>
      <c r="D494" s="1"/>
      <c r="E494" s="1"/>
      <c r="F494" s="1"/>
      <c r="G494" s="1"/>
      <c r="H494" s="1"/>
      <c r="I494" s="1"/>
      <c r="J494" s="1"/>
      <c r="K494" s="1"/>
      <c r="L494" s="1"/>
      <c r="M494" s="1"/>
      <c r="N494" s="1"/>
      <c r="O494" s="1"/>
      <c r="P494" s="1"/>
      <c r="Q494" s="1"/>
      <c r="R494" s="1"/>
    </row>
    <row r="495" spans="1:18" ht="15.75" customHeight="1" x14ac:dyDescent="0.3">
      <c r="A495" s="1"/>
      <c r="B495" s="1"/>
      <c r="C495" s="1"/>
      <c r="D495" s="1"/>
      <c r="E495" s="1"/>
      <c r="F495" s="1"/>
      <c r="G495" s="1"/>
      <c r="H495" s="1"/>
      <c r="I495" s="1"/>
      <c r="J495" s="1"/>
      <c r="K495" s="1"/>
      <c r="L495" s="1"/>
      <c r="M495" s="1"/>
      <c r="N495" s="1"/>
      <c r="O495" s="1"/>
      <c r="P495" s="1"/>
      <c r="Q495" s="1"/>
      <c r="R495" s="1"/>
    </row>
    <row r="496" spans="1:18" ht="15.75" customHeight="1" x14ac:dyDescent="0.3">
      <c r="A496" s="1"/>
      <c r="B496" s="1"/>
      <c r="C496" s="1"/>
      <c r="D496" s="1"/>
      <c r="E496" s="1"/>
      <c r="F496" s="1"/>
      <c r="G496" s="1"/>
      <c r="H496" s="1"/>
      <c r="I496" s="1"/>
      <c r="J496" s="1"/>
      <c r="K496" s="1"/>
      <c r="L496" s="1"/>
      <c r="M496" s="1"/>
      <c r="N496" s="1"/>
      <c r="O496" s="1"/>
      <c r="P496" s="1"/>
      <c r="Q496" s="1"/>
      <c r="R496" s="1"/>
    </row>
    <row r="497" spans="1:18" ht="15.75" customHeight="1" x14ac:dyDescent="0.3">
      <c r="A497" s="1"/>
      <c r="B497" s="1"/>
      <c r="C497" s="1"/>
      <c r="D497" s="1"/>
      <c r="E497" s="1"/>
      <c r="F497" s="1"/>
      <c r="G497" s="1"/>
      <c r="H497" s="1"/>
      <c r="I497" s="1"/>
      <c r="J497" s="1"/>
      <c r="K497" s="1"/>
      <c r="L497" s="1"/>
      <c r="M497" s="1"/>
      <c r="N497" s="1"/>
      <c r="O497" s="1"/>
      <c r="P497" s="1"/>
      <c r="Q497" s="1"/>
      <c r="R497" s="1"/>
    </row>
    <row r="498" spans="1:18" ht="15.75" customHeight="1" x14ac:dyDescent="0.3">
      <c r="A498" s="1"/>
      <c r="B498" s="1"/>
      <c r="C498" s="1"/>
      <c r="D498" s="1"/>
      <c r="E498" s="1"/>
      <c r="F498" s="1"/>
      <c r="G498" s="1"/>
      <c r="H498" s="1"/>
      <c r="I498" s="1"/>
      <c r="J498" s="1"/>
      <c r="K498" s="1"/>
      <c r="L498" s="1"/>
      <c r="M498" s="1"/>
      <c r="N498" s="1"/>
      <c r="O498" s="1"/>
      <c r="P498" s="1"/>
      <c r="Q498" s="1"/>
      <c r="R498" s="1"/>
    </row>
    <row r="499" spans="1:18" ht="15.75" customHeight="1" x14ac:dyDescent="0.3">
      <c r="A499" s="1"/>
      <c r="B499" s="1"/>
      <c r="C499" s="1"/>
      <c r="D499" s="1"/>
      <c r="E499" s="1"/>
      <c r="F499" s="1"/>
      <c r="G499" s="1"/>
      <c r="H499" s="1"/>
      <c r="I499" s="1"/>
      <c r="J499" s="1"/>
      <c r="K499" s="1"/>
      <c r="L499" s="1"/>
      <c r="M499" s="1"/>
      <c r="N499" s="1"/>
      <c r="O499" s="1"/>
      <c r="P499" s="1"/>
      <c r="Q499" s="1"/>
      <c r="R499" s="1"/>
    </row>
    <row r="500" spans="1:18" ht="15.75" customHeight="1" x14ac:dyDescent="0.3">
      <c r="A500" s="1"/>
      <c r="B500" s="1"/>
      <c r="C500" s="1"/>
      <c r="D500" s="1"/>
      <c r="E500" s="1"/>
      <c r="F500" s="1"/>
      <c r="G500" s="1"/>
      <c r="H500" s="1"/>
      <c r="I500" s="1"/>
      <c r="J500" s="1"/>
      <c r="K500" s="1"/>
      <c r="L500" s="1"/>
      <c r="M500" s="1"/>
      <c r="N500" s="1"/>
      <c r="O500" s="1"/>
      <c r="P500" s="1"/>
      <c r="Q500" s="1"/>
      <c r="R500" s="1"/>
    </row>
    <row r="501" spans="1:18" ht="15.75" customHeight="1" x14ac:dyDescent="0.3">
      <c r="A501" s="1"/>
      <c r="B501" s="1"/>
      <c r="C501" s="1"/>
      <c r="D501" s="1"/>
      <c r="E501" s="1"/>
      <c r="F501" s="1"/>
      <c r="G501" s="1"/>
      <c r="H501" s="1"/>
      <c r="I501" s="1"/>
      <c r="J501" s="1"/>
      <c r="K501" s="1"/>
      <c r="L501" s="1"/>
      <c r="M501" s="1"/>
      <c r="N501" s="1"/>
      <c r="O501" s="1"/>
      <c r="P501" s="1"/>
      <c r="Q501" s="1"/>
      <c r="R501" s="1"/>
    </row>
    <row r="502" spans="1:18" ht="15.75" customHeight="1" x14ac:dyDescent="0.3">
      <c r="A502" s="1"/>
      <c r="B502" s="1"/>
      <c r="C502" s="1"/>
      <c r="D502" s="1"/>
      <c r="E502" s="1"/>
      <c r="F502" s="1"/>
      <c r="G502" s="1"/>
      <c r="H502" s="1"/>
      <c r="I502" s="1"/>
      <c r="J502" s="1"/>
      <c r="K502" s="1"/>
      <c r="L502" s="1"/>
      <c r="M502" s="1"/>
      <c r="N502" s="1"/>
      <c r="O502" s="1"/>
      <c r="P502" s="1"/>
      <c r="Q502" s="1"/>
      <c r="R502" s="1"/>
    </row>
    <row r="503" spans="1:18" ht="15.75" customHeight="1" x14ac:dyDescent="0.3">
      <c r="A503" s="1"/>
      <c r="B503" s="1"/>
      <c r="C503" s="1"/>
      <c r="D503" s="1"/>
      <c r="E503" s="1"/>
      <c r="F503" s="1"/>
      <c r="G503" s="1"/>
      <c r="H503" s="1"/>
      <c r="I503" s="1"/>
      <c r="J503" s="1"/>
      <c r="K503" s="1"/>
      <c r="L503" s="1"/>
      <c r="M503" s="1"/>
      <c r="N503" s="1"/>
      <c r="O503" s="1"/>
      <c r="P503" s="1"/>
      <c r="Q503" s="1"/>
      <c r="R503" s="1"/>
    </row>
    <row r="504" spans="1:18" ht="15.75" customHeight="1" x14ac:dyDescent="0.3">
      <c r="A504" s="1"/>
      <c r="B504" s="1"/>
      <c r="C504" s="1"/>
      <c r="D504" s="1"/>
      <c r="E504" s="1"/>
      <c r="F504" s="1"/>
      <c r="G504" s="1"/>
      <c r="H504" s="1"/>
      <c r="I504" s="1"/>
      <c r="J504" s="1"/>
      <c r="K504" s="1"/>
      <c r="L504" s="1"/>
      <c r="M504" s="1"/>
      <c r="N504" s="1"/>
      <c r="O504" s="1"/>
      <c r="P504" s="1"/>
      <c r="Q504" s="1"/>
      <c r="R504" s="1"/>
    </row>
    <row r="505" spans="1:18" ht="15.75" customHeight="1" x14ac:dyDescent="0.3">
      <c r="A505" s="1"/>
      <c r="B505" s="1"/>
      <c r="C505" s="1"/>
      <c r="D505" s="1"/>
      <c r="E505" s="1"/>
      <c r="F505" s="1"/>
      <c r="G505" s="1"/>
      <c r="H505" s="1"/>
      <c r="I505" s="1"/>
      <c r="J505" s="1"/>
      <c r="K505" s="1"/>
      <c r="L505" s="1"/>
      <c r="M505" s="1"/>
      <c r="N505" s="1"/>
      <c r="O505" s="1"/>
      <c r="P505" s="1"/>
      <c r="Q505" s="1"/>
      <c r="R505" s="1"/>
    </row>
    <row r="506" spans="1:18" ht="15.75" customHeight="1" x14ac:dyDescent="0.3">
      <c r="A506" s="1"/>
      <c r="B506" s="1"/>
      <c r="C506" s="1"/>
      <c r="D506" s="1"/>
      <c r="E506" s="1"/>
      <c r="F506" s="1"/>
      <c r="G506" s="1"/>
      <c r="H506" s="1"/>
      <c r="I506" s="1"/>
      <c r="J506" s="1"/>
      <c r="K506" s="1"/>
      <c r="L506" s="1"/>
      <c r="M506" s="1"/>
      <c r="N506" s="1"/>
      <c r="O506" s="1"/>
      <c r="P506" s="1"/>
      <c r="Q506" s="1"/>
      <c r="R506" s="1"/>
    </row>
    <row r="507" spans="1:18" ht="15.75" customHeight="1" x14ac:dyDescent="0.3">
      <c r="A507" s="1"/>
      <c r="B507" s="1"/>
      <c r="C507" s="1"/>
      <c r="D507" s="1"/>
      <c r="E507" s="1"/>
      <c r="F507" s="1"/>
      <c r="G507" s="1"/>
      <c r="H507" s="1"/>
      <c r="I507" s="1"/>
      <c r="J507" s="1"/>
      <c r="K507" s="1"/>
      <c r="L507" s="1"/>
      <c r="M507" s="1"/>
      <c r="N507" s="1"/>
      <c r="O507" s="1"/>
      <c r="P507" s="1"/>
      <c r="Q507" s="1"/>
      <c r="R507" s="1"/>
    </row>
    <row r="508" spans="1:18" ht="15.75" customHeight="1" x14ac:dyDescent="0.3">
      <c r="A508" s="1"/>
      <c r="B508" s="1"/>
      <c r="C508" s="1"/>
      <c r="D508" s="1"/>
      <c r="E508" s="1"/>
      <c r="F508" s="1"/>
      <c r="G508" s="1"/>
      <c r="H508" s="1"/>
      <c r="I508" s="1"/>
      <c r="J508" s="1"/>
      <c r="K508" s="1"/>
      <c r="L508" s="1"/>
      <c r="M508" s="1"/>
      <c r="N508" s="1"/>
      <c r="O508" s="1"/>
      <c r="P508" s="1"/>
      <c r="Q508" s="1"/>
      <c r="R508" s="1"/>
    </row>
    <row r="509" spans="1:18" ht="15.75" customHeight="1" x14ac:dyDescent="0.3">
      <c r="A509" s="1"/>
      <c r="B509" s="1"/>
      <c r="C509" s="1"/>
      <c r="D509" s="1"/>
      <c r="E509" s="1"/>
      <c r="F509" s="1"/>
      <c r="G509" s="1"/>
      <c r="H509" s="1"/>
      <c r="I509" s="1"/>
      <c r="J509" s="1"/>
      <c r="K509" s="1"/>
      <c r="L509" s="1"/>
      <c r="M509" s="1"/>
      <c r="N509" s="1"/>
      <c r="O509" s="1"/>
      <c r="P509" s="1"/>
      <c r="Q509" s="1"/>
      <c r="R509" s="1"/>
    </row>
    <row r="510" spans="1:18" ht="15.75" customHeight="1" x14ac:dyDescent="0.3">
      <c r="A510" s="1"/>
      <c r="B510" s="1"/>
      <c r="C510" s="1"/>
      <c r="D510" s="1"/>
      <c r="E510" s="1"/>
      <c r="F510" s="1"/>
      <c r="G510" s="1"/>
      <c r="H510" s="1"/>
      <c r="I510" s="1"/>
      <c r="J510" s="1"/>
      <c r="K510" s="1"/>
      <c r="L510" s="1"/>
      <c r="M510" s="1"/>
      <c r="N510" s="1"/>
      <c r="O510" s="1"/>
      <c r="P510" s="1"/>
      <c r="Q510" s="1"/>
      <c r="R510" s="1"/>
    </row>
    <row r="511" spans="1:18" ht="15.75" customHeight="1" x14ac:dyDescent="0.3">
      <c r="A511" s="1"/>
      <c r="B511" s="1"/>
      <c r="C511" s="1"/>
      <c r="D511" s="1"/>
      <c r="E511" s="1"/>
      <c r="F511" s="1"/>
      <c r="G511" s="1"/>
      <c r="H511" s="1"/>
      <c r="I511" s="1"/>
      <c r="J511" s="1"/>
      <c r="K511" s="1"/>
      <c r="L511" s="1"/>
      <c r="M511" s="1"/>
      <c r="N511" s="1"/>
      <c r="O511" s="1"/>
      <c r="P511" s="1"/>
      <c r="Q511" s="1"/>
      <c r="R511" s="1"/>
    </row>
    <row r="512" spans="1:18" ht="15.75" customHeight="1" x14ac:dyDescent="0.3">
      <c r="A512" s="1"/>
      <c r="B512" s="1"/>
      <c r="C512" s="1"/>
      <c r="D512" s="1"/>
      <c r="E512" s="1"/>
      <c r="F512" s="1"/>
      <c r="G512" s="1"/>
      <c r="H512" s="1"/>
      <c r="I512" s="1"/>
      <c r="J512" s="1"/>
      <c r="K512" s="1"/>
      <c r="L512" s="1"/>
      <c r="M512" s="1"/>
      <c r="N512" s="1"/>
      <c r="O512" s="1"/>
      <c r="P512" s="1"/>
      <c r="Q512" s="1"/>
      <c r="R512" s="1"/>
    </row>
    <row r="513" spans="1:18" ht="15.75" customHeight="1" x14ac:dyDescent="0.3">
      <c r="A513" s="1"/>
      <c r="B513" s="1"/>
      <c r="C513" s="1"/>
      <c r="D513" s="1"/>
      <c r="E513" s="1"/>
      <c r="F513" s="1"/>
      <c r="G513" s="1"/>
      <c r="H513" s="1"/>
      <c r="I513" s="1"/>
      <c r="J513" s="1"/>
      <c r="K513" s="1"/>
      <c r="L513" s="1"/>
      <c r="M513" s="1"/>
      <c r="N513" s="1"/>
      <c r="O513" s="1"/>
      <c r="P513" s="1"/>
      <c r="Q513" s="1"/>
      <c r="R513" s="1"/>
    </row>
    <row r="514" spans="1:18" ht="15.75" customHeight="1" x14ac:dyDescent="0.3">
      <c r="A514" s="1"/>
      <c r="B514" s="1"/>
      <c r="C514" s="1"/>
      <c r="D514" s="1"/>
      <c r="E514" s="1"/>
      <c r="F514" s="1"/>
      <c r="G514" s="1"/>
      <c r="H514" s="1"/>
      <c r="I514" s="1"/>
      <c r="J514" s="1"/>
      <c r="K514" s="1"/>
      <c r="L514" s="1"/>
      <c r="M514" s="1"/>
      <c r="N514" s="1"/>
      <c r="O514" s="1"/>
      <c r="P514" s="1"/>
      <c r="Q514" s="1"/>
      <c r="R514" s="1"/>
    </row>
    <row r="515" spans="1:18" ht="15.75" customHeight="1" x14ac:dyDescent="0.3">
      <c r="A515" s="1"/>
      <c r="B515" s="1"/>
      <c r="C515" s="1"/>
      <c r="D515" s="1"/>
      <c r="E515" s="1"/>
      <c r="F515" s="1"/>
      <c r="G515" s="1"/>
      <c r="H515" s="1"/>
      <c r="I515" s="1"/>
      <c r="J515" s="1"/>
      <c r="K515" s="1"/>
      <c r="L515" s="1"/>
      <c r="M515" s="1"/>
      <c r="N515" s="1"/>
      <c r="O515" s="1"/>
      <c r="P515" s="1"/>
      <c r="Q515" s="1"/>
      <c r="R515" s="1"/>
    </row>
    <row r="516" spans="1:18" ht="15.75" customHeight="1" x14ac:dyDescent="0.3">
      <c r="A516" s="1"/>
      <c r="B516" s="1"/>
      <c r="C516" s="1"/>
      <c r="D516" s="1"/>
      <c r="E516" s="1"/>
      <c r="F516" s="1"/>
      <c r="G516" s="1"/>
      <c r="H516" s="1"/>
      <c r="I516" s="1"/>
      <c r="J516" s="1"/>
      <c r="K516" s="1"/>
      <c r="L516" s="1"/>
      <c r="M516" s="1"/>
      <c r="N516" s="1"/>
      <c r="O516" s="1"/>
      <c r="P516" s="1"/>
      <c r="Q516" s="1"/>
      <c r="R516" s="1"/>
    </row>
    <row r="517" spans="1:18" ht="15.75" customHeight="1" x14ac:dyDescent="0.3">
      <c r="A517" s="1"/>
      <c r="B517" s="1"/>
      <c r="C517" s="1"/>
      <c r="D517" s="1"/>
      <c r="E517" s="1"/>
      <c r="F517" s="1"/>
      <c r="G517" s="1"/>
      <c r="H517" s="1"/>
      <c r="I517" s="1"/>
      <c r="J517" s="1"/>
      <c r="K517" s="1"/>
      <c r="L517" s="1"/>
      <c r="M517" s="1"/>
      <c r="N517" s="1"/>
      <c r="O517" s="1"/>
      <c r="P517" s="1"/>
      <c r="Q517" s="1"/>
      <c r="R517" s="1"/>
    </row>
    <row r="518" spans="1:18" ht="15.75" customHeight="1" x14ac:dyDescent="0.3">
      <c r="A518" s="1"/>
      <c r="B518" s="1"/>
      <c r="C518" s="1"/>
      <c r="D518" s="1"/>
      <c r="E518" s="1"/>
      <c r="F518" s="1"/>
      <c r="G518" s="1"/>
      <c r="H518" s="1"/>
      <c r="I518" s="1"/>
      <c r="J518" s="1"/>
      <c r="K518" s="1"/>
      <c r="L518" s="1"/>
      <c r="M518" s="1"/>
      <c r="N518" s="1"/>
      <c r="O518" s="1"/>
      <c r="P518" s="1"/>
      <c r="Q518" s="1"/>
      <c r="R518" s="1"/>
    </row>
    <row r="519" spans="1:18" ht="15.75" customHeight="1" x14ac:dyDescent="0.3">
      <c r="A519" s="1"/>
      <c r="B519" s="1"/>
      <c r="C519" s="1"/>
      <c r="D519" s="1"/>
      <c r="E519" s="1"/>
      <c r="F519" s="1"/>
      <c r="G519" s="1"/>
      <c r="H519" s="1"/>
      <c r="I519" s="1"/>
      <c r="J519" s="1"/>
      <c r="K519" s="1"/>
      <c r="L519" s="1"/>
      <c r="M519" s="1"/>
      <c r="N519" s="1"/>
      <c r="O519" s="1"/>
      <c r="P519" s="1"/>
      <c r="Q519" s="1"/>
      <c r="R519" s="1"/>
    </row>
    <row r="520" spans="1:18" ht="15.75" customHeight="1" x14ac:dyDescent="0.3">
      <c r="A520" s="1"/>
      <c r="B520" s="1"/>
      <c r="C520" s="1"/>
      <c r="D520" s="1"/>
      <c r="E520" s="1"/>
      <c r="F520" s="1"/>
      <c r="G520" s="1"/>
      <c r="H520" s="1"/>
      <c r="I520" s="1"/>
      <c r="J520" s="1"/>
      <c r="K520" s="1"/>
      <c r="L520" s="1"/>
      <c r="M520" s="1"/>
      <c r="N520" s="1"/>
      <c r="O520" s="1"/>
      <c r="P520" s="1"/>
      <c r="Q520" s="1"/>
      <c r="R520" s="1"/>
    </row>
    <row r="521" spans="1:18" ht="15.75" customHeight="1" x14ac:dyDescent="0.3">
      <c r="A521" s="1"/>
      <c r="B521" s="1"/>
      <c r="C521" s="1"/>
      <c r="D521" s="1"/>
      <c r="E521" s="1"/>
      <c r="F521" s="1"/>
      <c r="G521" s="1"/>
      <c r="H521" s="1"/>
      <c r="I521" s="1"/>
      <c r="J521" s="1"/>
      <c r="K521" s="1"/>
      <c r="L521" s="1"/>
      <c r="M521" s="1"/>
      <c r="N521" s="1"/>
      <c r="O521" s="1"/>
      <c r="P521" s="1"/>
      <c r="Q521" s="1"/>
      <c r="R521" s="1"/>
    </row>
    <row r="522" spans="1:18" ht="15.75" customHeight="1" x14ac:dyDescent="0.3">
      <c r="A522" s="1"/>
      <c r="B522" s="1"/>
      <c r="C522" s="1"/>
      <c r="D522" s="1"/>
      <c r="E522" s="1"/>
      <c r="F522" s="1"/>
      <c r="G522" s="1"/>
      <c r="H522" s="1"/>
      <c r="I522" s="1"/>
      <c r="J522" s="1"/>
      <c r="K522" s="1"/>
      <c r="L522" s="1"/>
      <c r="M522" s="1"/>
      <c r="N522" s="1"/>
      <c r="O522" s="1"/>
      <c r="P522" s="1"/>
      <c r="Q522" s="1"/>
      <c r="R522" s="1"/>
    </row>
    <row r="523" spans="1:18" ht="15.75" customHeight="1" x14ac:dyDescent="0.3">
      <c r="A523" s="1"/>
      <c r="B523" s="1"/>
      <c r="C523" s="1"/>
      <c r="D523" s="1"/>
      <c r="E523" s="1"/>
      <c r="F523" s="1"/>
      <c r="G523" s="1"/>
      <c r="H523" s="1"/>
      <c r="I523" s="1"/>
      <c r="J523" s="1"/>
      <c r="K523" s="1"/>
      <c r="L523" s="1"/>
      <c r="M523" s="1"/>
      <c r="N523" s="1"/>
      <c r="O523" s="1"/>
      <c r="P523" s="1"/>
      <c r="Q523" s="1"/>
      <c r="R523" s="1"/>
    </row>
    <row r="524" spans="1:18" ht="15.75" customHeight="1" x14ac:dyDescent="0.3">
      <c r="A524" s="1"/>
      <c r="B524" s="1"/>
      <c r="C524" s="1"/>
      <c r="D524" s="1"/>
      <c r="E524" s="1"/>
      <c r="F524" s="1"/>
      <c r="G524" s="1"/>
      <c r="H524" s="1"/>
      <c r="I524" s="1"/>
      <c r="J524" s="1"/>
      <c r="K524" s="1"/>
      <c r="L524" s="1"/>
      <c r="M524" s="1"/>
      <c r="N524" s="1"/>
      <c r="O524" s="1"/>
      <c r="P524" s="1"/>
      <c r="Q524" s="1"/>
      <c r="R524" s="1"/>
    </row>
    <row r="525" spans="1:18" ht="15.75" customHeight="1" x14ac:dyDescent="0.3">
      <c r="A525" s="1"/>
      <c r="B525" s="1"/>
      <c r="C525" s="1"/>
      <c r="D525" s="1"/>
      <c r="E525" s="1"/>
      <c r="F525" s="1"/>
      <c r="G525" s="1"/>
      <c r="H525" s="1"/>
      <c r="I525" s="1"/>
      <c r="J525" s="1"/>
      <c r="K525" s="1"/>
      <c r="L525" s="1"/>
      <c r="M525" s="1"/>
      <c r="N525" s="1"/>
      <c r="O525" s="1"/>
      <c r="P525" s="1"/>
      <c r="Q525" s="1"/>
      <c r="R525" s="1"/>
    </row>
  </sheetData>
  <mergeCells count="201">
    <mergeCell ref="A207:A282"/>
    <mergeCell ref="C270:C275"/>
    <mergeCell ref="D221:D226"/>
    <mergeCell ref="A425:F425"/>
    <mergeCell ref="D410:D415"/>
    <mergeCell ref="D403:D408"/>
    <mergeCell ref="E403:E408"/>
    <mergeCell ref="C417:C422"/>
    <mergeCell ref="C403:C408"/>
    <mergeCell ref="C396:C401"/>
    <mergeCell ref="A326:A422"/>
    <mergeCell ref="A284:A324"/>
    <mergeCell ref="C319:C324"/>
    <mergeCell ref="C284:C289"/>
    <mergeCell ref="C291:C296"/>
    <mergeCell ref="B403:B422"/>
    <mergeCell ref="D417:D422"/>
    <mergeCell ref="D284:D289"/>
    <mergeCell ref="E340:E345"/>
    <mergeCell ref="D340:D345"/>
    <mergeCell ref="C340:C345"/>
    <mergeCell ref="D354:D359"/>
    <mergeCell ref="C305:C310"/>
    <mergeCell ref="C312:C317"/>
    <mergeCell ref="C410:C415"/>
    <mergeCell ref="B326:B352"/>
    <mergeCell ref="B305:B324"/>
    <mergeCell ref="B284:B303"/>
    <mergeCell ref="D319:D324"/>
    <mergeCell ref="C347:C352"/>
    <mergeCell ref="D347:D352"/>
    <mergeCell ref="C165:C170"/>
    <mergeCell ref="C158:C163"/>
    <mergeCell ref="E284:E289"/>
    <mergeCell ref="E417:E422"/>
    <mergeCell ref="E410:E415"/>
    <mergeCell ref="E354:E359"/>
    <mergeCell ref="E319:E324"/>
    <mergeCell ref="E312:E317"/>
    <mergeCell ref="E326:E331"/>
    <mergeCell ref="E382:E387"/>
    <mergeCell ref="E375:E380"/>
    <mergeCell ref="E347:E352"/>
    <mergeCell ref="B375:B401"/>
    <mergeCell ref="C389:C394"/>
    <mergeCell ref="C382:C387"/>
    <mergeCell ref="C375:C380"/>
    <mergeCell ref="C368:C373"/>
    <mergeCell ref="B354:B373"/>
    <mergeCell ref="D396:D401"/>
    <mergeCell ref="E396:E401"/>
    <mergeCell ref="E361:E366"/>
    <mergeCell ref="E368:E373"/>
    <mergeCell ref="D361:D366"/>
    <mergeCell ref="D368:D373"/>
    <mergeCell ref="D389:D394"/>
    <mergeCell ref="D382:D387"/>
    <mergeCell ref="E389:E394"/>
    <mergeCell ref="D375:D380"/>
    <mergeCell ref="C354:C359"/>
    <mergeCell ref="C361:C366"/>
    <mergeCell ref="D165:D170"/>
    <mergeCell ref="C186:C191"/>
    <mergeCell ref="C179:C184"/>
    <mergeCell ref="E109:E114"/>
    <mergeCell ref="D109:D114"/>
    <mergeCell ref="C116:C121"/>
    <mergeCell ref="C109:C114"/>
    <mergeCell ref="E95:E100"/>
    <mergeCell ref="D88:D93"/>
    <mergeCell ref="E158:E163"/>
    <mergeCell ref="E144:E149"/>
    <mergeCell ref="D158:D163"/>
    <mergeCell ref="E123:E128"/>
    <mergeCell ref="D123:D128"/>
    <mergeCell ref="C137:C142"/>
    <mergeCell ref="C144:C149"/>
    <mergeCell ref="D137:D142"/>
    <mergeCell ref="D144:D149"/>
    <mergeCell ref="C123:C128"/>
    <mergeCell ref="C130:C135"/>
    <mergeCell ref="E137:E142"/>
    <mergeCell ref="E130:E135"/>
    <mergeCell ref="D130:D135"/>
    <mergeCell ref="D270:D275"/>
    <mergeCell ref="C221:C226"/>
    <mergeCell ref="B207:B226"/>
    <mergeCell ref="C277:C282"/>
    <mergeCell ref="D277:D282"/>
    <mergeCell ref="C228:C233"/>
    <mergeCell ref="D228:D233"/>
    <mergeCell ref="D214:D219"/>
    <mergeCell ref="C172:C177"/>
    <mergeCell ref="B228:B261"/>
    <mergeCell ref="B263:B282"/>
    <mergeCell ref="E305:E310"/>
    <mergeCell ref="E298:E303"/>
    <mergeCell ref="E291:E296"/>
    <mergeCell ref="D298:D303"/>
    <mergeCell ref="D291:D296"/>
    <mergeCell ref="D305:D310"/>
    <mergeCell ref="D312:D317"/>
    <mergeCell ref="C298:C303"/>
    <mergeCell ref="D333:D338"/>
    <mergeCell ref="C333:C338"/>
    <mergeCell ref="E333:E338"/>
    <mergeCell ref="D326:D331"/>
    <mergeCell ref="C326:C331"/>
    <mergeCell ref="E270:E275"/>
    <mergeCell ref="E235:E240"/>
    <mergeCell ref="E228:E233"/>
    <mergeCell ref="E207:E212"/>
    <mergeCell ref="E277:E282"/>
    <mergeCell ref="D263:D268"/>
    <mergeCell ref="C256:C261"/>
    <mergeCell ref="C263:C268"/>
    <mergeCell ref="D256:D261"/>
    <mergeCell ref="C235:C240"/>
    <mergeCell ref="D235:D240"/>
    <mergeCell ref="D242:D247"/>
    <mergeCell ref="D249:D254"/>
    <mergeCell ref="E242:E247"/>
    <mergeCell ref="E214:E219"/>
    <mergeCell ref="E256:E261"/>
    <mergeCell ref="E249:E254"/>
    <mergeCell ref="C242:C247"/>
    <mergeCell ref="C249:C254"/>
    <mergeCell ref="C207:C212"/>
    <mergeCell ref="C214:C219"/>
    <mergeCell ref="E221:E226"/>
    <mergeCell ref="E263:E268"/>
    <mergeCell ref="D207:D212"/>
    <mergeCell ref="C39:C44"/>
    <mergeCell ref="D39:D44"/>
    <mergeCell ref="A32:B65"/>
    <mergeCell ref="E60:E65"/>
    <mergeCell ref="D60:D65"/>
    <mergeCell ref="C32:C37"/>
    <mergeCell ref="D32:D37"/>
    <mergeCell ref="E39:E44"/>
    <mergeCell ref="E32:E37"/>
    <mergeCell ref="E46:E51"/>
    <mergeCell ref="D46:D51"/>
    <mergeCell ref="C46:C51"/>
    <mergeCell ref="C53:C58"/>
    <mergeCell ref="C60:C65"/>
    <mergeCell ref="E11:E16"/>
    <mergeCell ref="D11:D16"/>
    <mergeCell ref="E4:E9"/>
    <mergeCell ref="D4:D9"/>
    <mergeCell ref="C4:C9"/>
    <mergeCell ref="A3:B3"/>
    <mergeCell ref="C11:C16"/>
    <mergeCell ref="A4:B30"/>
    <mergeCell ref="E25:E30"/>
    <mergeCell ref="E18:E23"/>
    <mergeCell ref="D18:D23"/>
    <mergeCell ref="C18:C23"/>
    <mergeCell ref="D25:D30"/>
    <mergeCell ref="C25:C30"/>
    <mergeCell ref="E53:E58"/>
    <mergeCell ref="D67:D72"/>
    <mergeCell ref="E67:E72"/>
    <mergeCell ref="D53:D58"/>
    <mergeCell ref="C95:C100"/>
    <mergeCell ref="C102:C107"/>
    <mergeCell ref="D81:D86"/>
    <mergeCell ref="E81:E86"/>
    <mergeCell ref="C81:C86"/>
    <mergeCell ref="E74:E79"/>
    <mergeCell ref="D74:D79"/>
    <mergeCell ref="C74:C79"/>
    <mergeCell ref="C67:C72"/>
    <mergeCell ref="C88:C93"/>
    <mergeCell ref="E88:E93"/>
    <mergeCell ref="D95:D100"/>
    <mergeCell ref="D102:D107"/>
    <mergeCell ref="B88:B128"/>
    <mergeCell ref="E116:E121"/>
    <mergeCell ref="D116:D121"/>
    <mergeCell ref="A67:B86"/>
    <mergeCell ref="A88:A205"/>
    <mergeCell ref="E179:E184"/>
    <mergeCell ref="E172:E177"/>
    <mergeCell ref="E165:E170"/>
    <mergeCell ref="E151:E156"/>
    <mergeCell ref="D151:D156"/>
    <mergeCell ref="D193:D198"/>
    <mergeCell ref="D200:D205"/>
    <mergeCell ref="E186:E191"/>
    <mergeCell ref="E200:E205"/>
    <mergeCell ref="E193:E198"/>
    <mergeCell ref="D186:D191"/>
    <mergeCell ref="D179:D184"/>
    <mergeCell ref="D172:D177"/>
    <mergeCell ref="E102:E107"/>
    <mergeCell ref="C151:C156"/>
    <mergeCell ref="B130:B163"/>
    <mergeCell ref="B165:B205"/>
    <mergeCell ref="C193:C198"/>
    <mergeCell ref="C200:C205"/>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7"/>
  <sheetViews>
    <sheetView topLeftCell="A52" workbookViewId="0">
      <selection activeCell="A76" sqref="A76"/>
    </sheetView>
  </sheetViews>
  <sheetFormatPr defaultColWidth="11.19921875" defaultRowHeight="15" customHeight="1" x14ac:dyDescent="0.3"/>
  <cols>
    <col min="1" max="1" width="76.19921875" customWidth="1"/>
    <col min="2" max="11" width="10.69921875" customWidth="1"/>
  </cols>
  <sheetData>
    <row r="1" spans="1:11" ht="15.75" customHeight="1" x14ac:dyDescent="0.35">
      <c r="A1" s="124" t="s">
        <v>237</v>
      </c>
      <c r="B1" s="1"/>
      <c r="C1" s="1"/>
      <c r="D1" s="1"/>
      <c r="E1" s="1"/>
      <c r="F1" s="1"/>
      <c r="G1" s="1"/>
      <c r="H1" s="1"/>
      <c r="I1" s="1"/>
      <c r="J1" s="1"/>
      <c r="K1" s="1"/>
    </row>
    <row r="2" spans="1:11" ht="15.75" customHeight="1" x14ac:dyDescent="0.3">
      <c r="A2" s="110"/>
      <c r="B2" s="1"/>
      <c r="C2" s="1"/>
      <c r="D2" s="1"/>
      <c r="E2" s="1"/>
      <c r="F2" s="1"/>
      <c r="G2" s="1"/>
      <c r="H2" s="1"/>
      <c r="I2" s="1"/>
      <c r="J2" s="1"/>
      <c r="K2" s="1"/>
    </row>
    <row r="3" spans="1:11" ht="15.75" customHeight="1" x14ac:dyDescent="0.3">
      <c r="A3" s="125" t="s">
        <v>240</v>
      </c>
      <c r="B3" s="1"/>
      <c r="C3" s="1"/>
      <c r="D3" s="1"/>
      <c r="E3" s="1"/>
      <c r="F3" s="1"/>
      <c r="G3" s="1"/>
      <c r="H3" s="1"/>
      <c r="I3" s="1"/>
      <c r="J3" s="1"/>
      <c r="K3" s="1"/>
    </row>
    <row r="4" spans="1:11" ht="15.75" customHeight="1" x14ac:dyDescent="0.3">
      <c r="A4" s="110"/>
      <c r="B4" s="1"/>
      <c r="C4" s="1"/>
      <c r="D4" s="1"/>
      <c r="E4" s="1"/>
      <c r="F4" s="1"/>
      <c r="G4" s="1"/>
      <c r="H4" s="1"/>
      <c r="I4" s="1"/>
      <c r="J4" s="1"/>
      <c r="K4" s="1"/>
    </row>
    <row r="5" spans="1:11" ht="15.75" customHeight="1" x14ac:dyDescent="0.3">
      <c r="A5" s="127" t="s">
        <v>242</v>
      </c>
      <c r="B5" s="1"/>
      <c r="C5" s="1"/>
      <c r="D5" s="1"/>
      <c r="E5" s="1"/>
      <c r="F5" s="1"/>
      <c r="G5" s="1"/>
      <c r="H5" s="1"/>
      <c r="I5" s="1"/>
      <c r="J5" s="1"/>
      <c r="K5" s="1"/>
    </row>
    <row r="6" spans="1:11" ht="15.75" customHeight="1" x14ac:dyDescent="0.3">
      <c r="A6" s="110"/>
      <c r="B6" s="1"/>
      <c r="C6" s="1"/>
      <c r="D6" s="1"/>
      <c r="E6" s="1"/>
      <c r="F6" s="1"/>
      <c r="G6" s="1"/>
      <c r="H6" s="1"/>
      <c r="I6" s="1"/>
      <c r="J6" s="1"/>
      <c r="K6" s="1"/>
    </row>
    <row r="7" spans="1:11" ht="15.75" customHeight="1" x14ac:dyDescent="0.3">
      <c r="A7" s="125" t="s">
        <v>247</v>
      </c>
      <c r="B7" s="1"/>
      <c r="C7" s="1"/>
      <c r="D7" s="1"/>
      <c r="E7" s="1"/>
      <c r="F7" s="1"/>
      <c r="G7" s="1"/>
      <c r="H7" s="1"/>
      <c r="I7" s="1"/>
      <c r="J7" s="1"/>
      <c r="K7" s="1"/>
    </row>
    <row r="8" spans="1:11" ht="15.75" customHeight="1" x14ac:dyDescent="0.3">
      <c r="A8" s="110"/>
      <c r="B8" s="1"/>
      <c r="C8" s="1"/>
      <c r="D8" s="1"/>
      <c r="E8" s="1"/>
      <c r="F8" s="1"/>
      <c r="G8" s="1"/>
      <c r="H8" s="1"/>
      <c r="I8" s="1"/>
      <c r="J8" s="1"/>
      <c r="K8" s="1"/>
    </row>
    <row r="9" spans="1:11" ht="145.5" customHeight="1" x14ac:dyDescent="0.3">
      <c r="A9" s="127" t="s">
        <v>249</v>
      </c>
      <c r="B9" s="1"/>
      <c r="C9" s="1"/>
      <c r="D9" s="1"/>
      <c r="E9" s="1"/>
      <c r="F9" s="1"/>
      <c r="G9" s="1"/>
      <c r="H9" s="1"/>
      <c r="I9" s="1"/>
      <c r="J9" s="1"/>
      <c r="K9" s="1"/>
    </row>
    <row r="10" spans="1:11" ht="15.75" customHeight="1" x14ac:dyDescent="0.3">
      <c r="A10" s="110"/>
      <c r="B10" s="1"/>
      <c r="C10" s="1"/>
      <c r="D10" s="1"/>
      <c r="E10" s="1"/>
      <c r="F10" s="1"/>
      <c r="G10" s="1"/>
      <c r="H10" s="1"/>
      <c r="I10" s="1"/>
      <c r="J10" s="1"/>
      <c r="K10" s="1"/>
    </row>
    <row r="11" spans="1:11" ht="15.75" customHeight="1" x14ac:dyDescent="0.3">
      <c r="A11" s="127" t="s">
        <v>251</v>
      </c>
      <c r="B11" s="1"/>
      <c r="C11" s="1"/>
      <c r="D11" s="1"/>
      <c r="E11" s="1"/>
      <c r="F11" s="1"/>
      <c r="G11" s="1"/>
      <c r="H11" s="1"/>
      <c r="I11" s="1"/>
      <c r="J11" s="1"/>
      <c r="K11" s="1"/>
    </row>
    <row r="12" spans="1:11" ht="15.75" customHeight="1" x14ac:dyDescent="0.3">
      <c r="A12" s="110"/>
      <c r="B12" s="1"/>
      <c r="C12" s="1"/>
      <c r="D12" s="1"/>
      <c r="E12" s="1"/>
      <c r="F12" s="1"/>
      <c r="G12" s="1"/>
      <c r="H12" s="1"/>
      <c r="I12" s="1"/>
      <c r="J12" s="1"/>
      <c r="K12" s="1"/>
    </row>
    <row r="13" spans="1:11" ht="15.75" customHeight="1" x14ac:dyDescent="0.3">
      <c r="A13" s="125" t="s">
        <v>252</v>
      </c>
      <c r="B13" s="1"/>
      <c r="C13" s="1"/>
      <c r="D13" s="1"/>
      <c r="E13" s="1"/>
      <c r="F13" s="1"/>
      <c r="G13" s="1"/>
      <c r="H13" s="1"/>
      <c r="I13" s="1"/>
      <c r="J13" s="1"/>
      <c r="K13" s="1"/>
    </row>
    <row r="14" spans="1:11" ht="15.75" customHeight="1" x14ac:dyDescent="0.3">
      <c r="A14" s="110"/>
      <c r="B14" s="1"/>
      <c r="C14" s="1"/>
      <c r="D14" s="1"/>
      <c r="E14" s="1"/>
      <c r="F14" s="1"/>
      <c r="G14" s="1"/>
      <c r="H14" s="1"/>
      <c r="I14" s="1"/>
      <c r="J14" s="1"/>
      <c r="K14" s="1"/>
    </row>
    <row r="15" spans="1:11" ht="15.75" customHeight="1" x14ac:dyDescent="0.3">
      <c r="A15" s="127" t="s">
        <v>253</v>
      </c>
      <c r="B15" s="1"/>
      <c r="C15" s="1"/>
      <c r="D15" s="1"/>
      <c r="E15" s="1"/>
      <c r="F15" s="1"/>
      <c r="G15" s="1"/>
      <c r="H15" s="1"/>
      <c r="I15" s="1"/>
      <c r="J15" s="1"/>
      <c r="K15" s="1"/>
    </row>
    <row r="16" spans="1:11" ht="15.75" customHeight="1" x14ac:dyDescent="0.3">
      <c r="A16" s="110"/>
      <c r="B16" s="1"/>
      <c r="C16" s="1"/>
      <c r="D16" s="1"/>
      <c r="E16" s="1"/>
      <c r="F16" s="1"/>
      <c r="G16" s="1"/>
      <c r="H16" s="1"/>
      <c r="I16" s="1"/>
      <c r="J16" s="1"/>
      <c r="K16" s="1"/>
    </row>
    <row r="17" spans="1:11" ht="15.75" customHeight="1" x14ac:dyDescent="0.3">
      <c r="A17" s="127" t="s">
        <v>254</v>
      </c>
      <c r="B17" s="1"/>
      <c r="C17" s="1"/>
      <c r="D17" s="1"/>
      <c r="E17" s="1"/>
      <c r="F17" s="1"/>
      <c r="G17" s="1"/>
      <c r="H17" s="1"/>
      <c r="I17" s="1"/>
      <c r="J17" s="1"/>
      <c r="K17" s="1"/>
    </row>
    <row r="18" spans="1:11" ht="15.75" customHeight="1" x14ac:dyDescent="0.3">
      <c r="A18" s="127" t="s">
        <v>255</v>
      </c>
      <c r="B18" s="1"/>
      <c r="C18" s="1"/>
      <c r="D18" s="1"/>
      <c r="E18" s="1"/>
      <c r="F18" s="1"/>
      <c r="G18" s="1"/>
      <c r="H18" s="1"/>
      <c r="I18" s="1"/>
      <c r="J18" s="1"/>
      <c r="K18" s="1"/>
    </row>
    <row r="19" spans="1:11" ht="15.75" customHeight="1" x14ac:dyDescent="0.3">
      <c r="A19" s="127" t="s">
        <v>256</v>
      </c>
      <c r="B19" s="1"/>
      <c r="C19" s="1"/>
      <c r="D19" s="1"/>
      <c r="E19" s="1"/>
      <c r="F19" s="1"/>
      <c r="G19" s="1"/>
      <c r="H19" s="1"/>
      <c r="I19" s="1"/>
      <c r="J19" s="1"/>
      <c r="K19" s="1"/>
    </row>
    <row r="20" spans="1:11" ht="15.75" customHeight="1" x14ac:dyDescent="0.3">
      <c r="A20" s="127" t="s">
        <v>257</v>
      </c>
      <c r="B20" s="1"/>
      <c r="C20" s="1"/>
      <c r="D20" s="1"/>
      <c r="E20" s="1"/>
      <c r="F20" s="1"/>
      <c r="G20" s="1"/>
      <c r="H20" s="1"/>
      <c r="I20" s="1"/>
      <c r="J20" s="1"/>
      <c r="K20" s="1"/>
    </row>
    <row r="21" spans="1:11" ht="15.75" customHeight="1" x14ac:dyDescent="0.3">
      <c r="A21" s="127" t="s">
        <v>258</v>
      </c>
      <c r="B21" s="1"/>
      <c r="C21" s="1"/>
      <c r="D21" s="1"/>
      <c r="E21" s="1"/>
      <c r="F21" s="1"/>
      <c r="G21" s="1"/>
      <c r="H21" s="1"/>
      <c r="I21" s="1"/>
      <c r="J21" s="1"/>
      <c r="K21" s="1"/>
    </row>
    <row r="22" spans="1:11" ht="15.75" customHeight="1" x14ac:dyDescent="0.3">
      <c r="A22" s="110"/>
      <c r="B22" s="1"/>
      <c r="C22" s="1"/>
      <c r="D22" s="1"/>
      <c r="E22" s="1"/>
      <c r="F22" s="1"/>
      <c r="G22" s="1"/>
      <c r="H22" s="1"/>
      <c r="I22" s="1"/>
      <c r="J22" s="1"/>
      <c r="K22" s="1"/>
    </row>
    <row r="23" spans="1:11" ht="15.75" customHeight="1" x14ac:dyDescent="0.3">
      <c r="A23" s="125" t="s">
        <v>259</v>
      </c>
      <c r="B23" s="1"/>
      <c r="C23" s="1"/>
      <c r="D23" s="1"/>
      <c r="E23" s="1"/>
      <c r="F23" s="1"/>
      <c r="G23" s="1"/>
      <c r="H23" s="1"/>
      <c r="I23" s="1"/>
      <c r="J23" s="1"/>
      <c r="K23" s="1"/>
    </row>
    <row r="24" spans="1:11" ht="15.75" customHeight="1" x14ac:dyDescent="0.3">
      <c r="A24" s="110"/>
      <c r="B24" s="1"/>
      <c r="C24" s="1"/>
      <c r="D24" s="1"/>
      <c r="E24" s="1"/>
      <c r="F24" s="1"/>
      <c r="G24" s="1"/>
      <c r="H24" s="1"/>
      <c r="I24" s="1"/>
      <c r="J24" s="1"/>
      <c r="K24" s="1"/>
    </row>
    <row r="25" spans="1:11" ht="15.75" customHeight="1" x14ac:dyDescent="0.3">
      <c r="A25" s="127" t="s">
        <v>261</v>
      </c>
      <c r="B25" s="1"/>
      <c r="C25" s="1"/>
      <c r="D25" s="1"/>
      <c r="E25" s="1"/>
      <c r="F25" s="1"/>
      <c r="G25" s="1"/>
      <c r="H25" s="1"/>
      <c r="I25" s="1"/>
      <c r="J25" s="1"/>
      <c r="K25" s="1"/>
    </row>
    <row r="26" spans="1:11" ht="15.75" customHeight="1" x14ac:dyDescent="0.3">
      <c r="A26" s="110"/>
      <c r="B26" s="1"/>
      <c r="C26" s="1"/>
      <c r="D26" s="1"/>
      <c r="E26" s="1"/>
      <c r="F26" s="1"/>
      <c r="G26" s="1"/>
      <c r="H26" s="1"/>
      <c r="I26" s="1"/>
      <c r="J26" s="1"/>
      <c r="K26" s="1"/>
    </row>
    <row r="27" spans="1:11" ht="15.75" customHeight="1" x14ac:dyDescent="0.3">
      <c r="A27" s="127" t="s">
        <v>263</v>
      </c>
      <c r="B27" s="1"/>
      <c r="C27" s="1"/>
      <c r="D27" s="1"/>
      <c r="E27" s="1"/>
      <c r="F27" s="1"/>
      <c r="G27" s="1"/>
      <c r="H27" s="1"/>
      <c r="I27" s="1"/>
      <c r="J27" s="1"/>
      <c r="K27" s="1"/>
    </row>
    <row r="28" spans="1:11" ht="15.75" customHeight="1" x14ac:dyDescent="0.3">
      <c r="A28" s="110"/>
      <c r="B28" s="1"/>
      <c r="C28" s="1"/>
      <c r="D28" s="1"/>
      <c r="E28" s="1"/>
      <c r="F28" s="1"/>
      <c r="G28" s="1"/>
      <c r="H28" s="1"/>
      <c r="I28" s="1"/>
      <c r="J28" s="1"/>
      <c r="K28" s="1"/>
    </row>
    <row r="29" spans="1:11" ht="15.75" customHeight="1" x14ac:dyDescent="0.3">
      <c r="A29" s="125" t="s">
        <v>265</v>
      </c>
      <c r="B29" s="1"/>
      <c r="C29" s="1"/>
      <c r="D29" s="1"/>
      <c r="E29" s="1"/>
      <c r="F29" s="1"/>
      <c r="G29" s="1"/>
      <c r="H29" s="1"/>
      <c r="I29" s="1"/>
      <c r="J29" s="1"/>
      <c r="K29" s="1"/>
    </row>
    <row r="30" spans="1:11" ht="15.75" customHeight="1" x14ac:dyDescent="0.3">
      <c r="A30" s="110"/>
      <c r="B30" s="1"/>
      <c r="C30" s="1"/>
      <c r="D30" s="1"/>
      <c r="E30" s="1"/>
      <c r="F30" s="1"/>
      <c r="G30" s="1"/>
      <c r="H30" s="1"/>
      <c r="I30" s="1"/>
      <c r="J30" s="1"/>
      <c r="K30" s="1"/>
    </row>
    <row r="31" spans="1:11" ht="15.75" customHeight="1" x14ac:dyDescent="0.3">
      <c r="A31" s="127" t="s">
        <v>266</v>
      </c>
      <c r="B31" s="1"/>
      <c r="C31" s="1"/>
      <c r="D31" s="1"/>
      <c r="E31" s="1"/>
      <c r="F31" s="1"/>
      <c r="G31" s="1"/>
      <c r="H31" s="1"/>
      <c r="I31" s="1"/>
      <c r="J31" s="1"/>
      <c r="K31" s="1"/>
    </row>
    <row r="32" spans="1:11" ht="15.75" customHeight="1" x14ac:dyDescent="0.3">
      <c r="A32" s="110"/>
      <c r="B32" s="1"/>
      <c r="C32" s="1"/>
      <c r="D32" s="1"/>
      <c r="E32" s="1"/>
      <c r="F32" s="1"/>
      <c r="G32" s="1"/>
      <c r="H32" s="1"/>
      <c r="I32" s="1"/>
      <c r="J32" s="1"/>
      <c r="K32" s="1"/>
    </row>
    <row r="33" spans="1:11" ht="15.75" customHeight="1" x14ac:dyDescent="0.3">
      <c r="A33" s="125" t="s">
        <v>267</v>
      </c>
      <c r="B33" s="1"/>
      <c r="C33" s="1"/>
      <c r="D33" s="1"/>
      <c r="E33" s="1"/>
      <c r="F33" s="1"/>
      <c r="G33" s="1"/>
      <c r="H33" s="1"/>
      <c r="I33" s="1"/>
      <c r="J33" s="1"/>
      <c r="K33" s="1"/>
    </row>
    <row r="34" spans="1:11" ht="15.75" customHeight="1" x14ac:dyDescent="0.3">
      <c r="A34" s="110"/>
      <c r="B34" s="1"/>
      <c r="C34" s="1"/>
      <c r="D34" s="1"/>
      <c r="E34" s="1"/>
      <c r="F34" s="1"/>
      <c r="G34" s="1"/>
      <c r="H34" s="1"/>
      <c r="I34" s="1"/>
      <c r="J34" s="1"/>
      <c r="K34" s="1"/>
    </row>
    <row r="35" spans="1:11" ht="15.75" customHeight="1" x14ac:dyDescent="0.3">
      <c r="A35" s="127" t="s">
        <v>268</v>
      </c>
      <c r="B35" s="1"/>
      <c r="C35" s="1"/>
      <c r="D35" s="1"/>
      <c r="E35" s="1"/>
      <c r="F35" s="1"/>
      <c r="G35" s="1"/>
      <c r="H35" s="1"/>
      <c r="I35" s="1"/>
      <c r="J35" s="1"/>
      <c r="K35" s="1"/>
    </row>
    <row r="36" spans="1:11" ht="15.75" customHeight="1" x14ac:dyDescent="0.3">
      <c r="A36" s="130"/>
      <c r="B36" s="1"/>
      <c r="C36" s="1"/>
      <c r="D36" s="1"/>
      <c r="E36" s="1"/>
      <c r="F36" s="1"/>
      <c r="G36" s="1"/>
      <c r="H36" s="1"/>
      <c r="I36" s="1"/>
      <c r="J36" s="1"/>
      <c r="K36" s="1"/>
    </row>
    <row r="37" spans="1:11" ht="15.75" customHeight="1" x14ac:dyDescent="0.3">
      <c r="A37" s="131" t="s">
        <v>272</v>
      </c>
      <c r="B37" s="1"/>
      <c r="C37" s="1"/>
      <c r="D37" s="1"/>
      <c r="E37" s="1"/>
      <c r="F37" s="1"/>
      <c r="G37" s="1"/>
      <c r="H37" s="1"/>
      <c r="I37" s="1"/>
      <c r="J37" s="1"/>
      <c r="K37" s="1"/>
    </row>
    <row r="38" spans="1:11" ht="15.75" customHeight="1" x14ac:dyDescent="0.3">
      <c r="A38" s="131" t="s">
        <v>274</v>
      </c>
      <c r="B38" s="1"/>
      <c r="C38" s="1"/>
      <c r="D38" s="1"/>
      <c r="E38" s="1"/>
      <c r="F38" s="1"/>
      <c r="G38" s="1"/>
      <c r="H38" s="1"/>
      <c r="I38" s="1"/>
      <c r="J38" s="1"/>
      <c r="K38" s="1"/>
    </row>
    <row r="39" spans="1:11" ht="83.25" customHeight="1" x14ac:dyDescent="0.3">
      <c r="A39" s="131" t="s">
        <v>276</v>
      </c>
      <c r="B39" s="1"/>
      <c r="C39" s="1"/>
      <c r="D39" s="1"/>
      <c r="E39" s="1"/>
      <c r="F39" s="1"/>
      <c r="G39" s="1"/>
      <c r="H39" s="1"/>
      <c r="I39" s="1"/>
      <c r="J39" s="1"/>
      <c r="K39" s="1"/>
    </row>
    <row r="40" spans="1:11" ht="15.75" customHeight="1" x14ac:dyDescent="0.3">
      <c r="A40" s="131" t="s">
        <v>277</v>
      </c>
      <c r="B40" s="1"/>
      <c r="C40" s="1"/>
      <c r="D40" s="1"/>
      <c r="E40" s="1"/>
      <c r="F40" s="1"/>
      <c r="G40" s="1"/>
      <c r="H40" s="1"/>
      <c r="I40" s="1"/>
      <c r="J40" s="1"/>
      <c r="K40" s="1"/>
    </row>
    <row r="41" spans="1:11" ht="15.75" customHeight="1" x14ac:dyDescent="0.3">
      <c r="A41" s="131" t="s">
        <v>278</v>
      </c>
      <c r="B41" s="1"/>
      <c r="C41" s="1"/>
      <c r="D41" s="1"/>
      <c r="E41" s="1"/>
      <c r="F41" s="1"/>
      <c r="G41" s="1"/>
      <c r="H41" s="1"/>
      <c r="I41" s="1"/>
      <c r="J41" s="1"/>
      <c r="K41" s="1"/>
    </row>
    <row r="42" spans="1:11" ht="15.75" customHeight="1" x14ac:dyDescent="0.3">
      <c r="A42" s="131" t="s">
        <v>279</v>
      </c>
      <c r="B42" s="1"/>
      <c r="C42" s="1"/>
      <c r="D42" s="1"/>
      <c r="E42" s="1"/>
      <c r="F42" s="1"/>
      <c r="G42" s="1"/>
      <c r="H42" s="1"/>
      <c r="I42" s="1"/>
      <c r="J42" s="1"/>
      <c r="K42" s="1"/>
    </row>
    <row r="43" spans="1:11" ht="15.75" customHeight="1" x14ac:dyDescent="0.3">
      <c r="A43" s="130"/>
      <c r="B43" s="1"/>
      <c r="C43" s="1"/>
      <c r="D43" s="1"/>
      <c r="E43" s="1"/>
      <c r="F43" s="1"/>
      <c r="G43" s="1"/>
      <c r="H43" s="1"/>
      <c r="I43" s="1"/>
      <c r="J43" s="1"/>
      <c r="K43" s="1"/>
    </row>
    <row r="44" spans="1:11" ht="15.75" customHeight="1" x14ac:dyDescent="0.3">
      <c r="A44" s="132" t="s">
        <v>280</v>
      </c>
      <c r="B44" s="1"/>
      <c r="C44" s="1"/>
      <c r="D44" s="1"/>
      <c r="E44" s="1"/>
      <c r="F44" s="1"/>
      <c r="G44" s="1"/>
      <c r="H44" s="1"/>
      <c r="I44" s="1"/>
      <c r="J44" s="1"/>
      <c r="K44" s="1"/>
    </row>
    <row r="45" spans="1:11" ht="15.75" customHeight="1" x14ac:dyDescent="0.3">
      <c r="A45" s="110"/>
      <c r="B45" s="1"/>
      <c r="C45" s="1"/>
      <c r="D45" s="1"/>
      <c r="E45" s="1"/>
      <c r="F45" s="1"/>
      <c r="G45" s="1"/>
      <c r="H45" s="1"/>
      <c r="I45" s="1"/>
      <c r="J45" s="1"/>
      <c r="K45" s="1"/>
    </row>
    <row r="46" spans="1:11" ht="15.75" customHeight="1" x14ac:dyDescent="0.3">
      <c r="A46" s="127" t="s">
        <v>282</v>
      </c>
      <c r="B46" s="1"/>
      <c r="C46" s="1"/>
      <c r="D46" s="1"/>
      <c r="E46" s="1"/>
      <c r="F46" s="1"/>
      <c r="G46" s="1"/>
      <c r="H46" s="1"/>
      <c r="I46" s="1"/>
      <c r="J46" s="1"/>
      <c r="K46" s="1"/>
    </row>
    <row r="47" spans="1:11" ht="15.75" customHeight="1" x14ac:dyDescent="0.3">
      <c r="A47" s="110"/>
      <c r="B47" s="1"/>
      <c r="C47" s="1"/>
      <c r="D47" s="1"/>
      <c r="E47" s="1"/>
      <c r="F47" s="1"/>
      <c r="G47" s="1"/>
      <c r="H47" s="1"/>
      <c r="I47" s="1"/>
      <c r="J47" s="1"/>
      <c r="K47" s="1"/>
    </row>
    <row r="48" spans="1:11" ht="94.5" customHeight="1" x14ac:dyDescent="0.3">
      <c r="A48" s="134" t="s">
        <v>283</v>
      </c>
      <c r="B48" s="1"/>
      <c r="C48" s="1"/>
      <c r="D48" s="1"/>
      <c r="E48" s="1"/>
      <c r="F48" s="1"/>
      <c r="G48" s="1"/>
      <c r="H48" s="1"/>
      <c r="I48" s="1"/>
      <c r="J48" s="1"/>
      <c r="K48" s="1"/>
    </row>
    <row r="49" spans="1:11" ht="15.75" customHeight="1" x14ac:dyDescent="0.3">
      <c r="A49" s="110"/>
      <c r="B49" s="1"/>
      <c r="C49" s="1"/>
      <c r="D49" s="1"/>
      <c r="E49" s="1"/>
      <c r="F49" s="1"/>
      <c r="G49" s="1"/>
      <c r="H49" s="1"/>
      <c r="I49" s="1"/>
      <c r="J49" s="1"/>
      <c r="K49" s="1"/>
    </row>
    <row r="50" spans="1:11" ht="15.75" customHeight="1" x14ac:dyDescent="0.3">
      <c r="A50" s="125" t="s">
        <v>285</v>
      </c>
      <c r="B50" s="1"/>
      <c r="C50" s="1"/>
      <c r="D50" s="1"/>
      <c r="E50" s="1"/>
      <c r="F50" s="1"/>
      <c r="G50" s="1"/>
      <c r="H50" s="1"/>
      <c r="I50" s="1"/>
      <c r="J50" s="1"/>
      <c r="K50" s="1"/>
    </row>
    <row r="51" spans="1:11" ht="15.75" customHeight="1" x14ac:dyDescent="0.3">
      <c r="A51" s="110"/>
      <c r="B51" s="1"/>
      <c r="C51" s="1"/>
      <c r="D51" s="1"/>
      <c r="E51" s="1"/>
      <c r="F51" s="1"/>
      <c r="G51" s="1"/>
      <c r="H51" s="1"/>
      <c r="I51" s="1"/>
      <c r="J51" s="1"/>
      <c r="K51" s="1"/>
    </row>
    <row r="52" spans="1:11" ht="15.75" customHeight="1" x14ac:dyDescent="0.3">
      <c r="A52" s="134" t="s">
        <v>286</v>
      </c>
      <c r="B52" s="1"/>
      <c r="C52" s="1"/>
      <c r="D52" s="1"/>
      <c r="E52" s="1"/>
      <c r="F52" s="1"/>
      <c r="G52" s="1"/>
      <c r="H52" s="1"/>
      <c r="I52" s="1"/>
      <c r="J52" s="1"/>
      <c r="K52" s="1"/>
    </row>
    <row r="53" spans="1:11" ht="15.75" customHeight="1" x14ac:dyDescent="0.3">
      <c r="A53" s="110"/>
      <c r="B53" s="1"/>
      <c r="C53" s="1"/>
      <c r="D53" s="1"/>
      <c r="E53" s="1"/>
      <c r="F53" s="1"/>
      <c r="G53" s="1"/>
      <c r="H53" s="1"/>
      <c r="I53" s="1"/>
      <c r="J53" s="1"/>
      <c r="K53" s="1"/>
    </row>
    <row r="54" spans="1:11" ht="15.75" customHeight="1" x14ac:dyDescent="0.3">
      <c r="A54" s="125" t="s">
        <v>287</v>
      </c>
      <c r="B54" s="1"/>
      <c r="C54" s="1"/>
      <c r="D54" s="1"/>
      <c r="E54" s="1"/>
      <c r="F54" s="1"/>
      <c r="G54" s="1"/>
      <c r="H54" s="1"/>
      <c r="I54" s="1"/>
      <c r="J54" s="1"/>
      <c r="K54" s="1"/>
    </row>
    <row r="55" spans="1:11" ht="15.75" customHeight="1" x14ac:dyDescent="0.3">
      <c r="A55" s="110"/>
      <c r="B55" s="1"/>
      <c r="C55" s="1"/>
      <c r="D55" s="1"/>
      <c r="E55" s="1"/>
      <c r="F55" s="1"/>
      <c r="G55" s="1"/>
      <c r="H55" s="1"/>
      <c r="I55" s="1"/>
      <c r="J55" s="1"/>
      <c r="K55" s="1"/>
    </row>
    <row r="56" spans="1:11" ht="15.75" customHeight="1" x14ac:dyDescent="0.3">
      <c r="A56" s="127" t="s">
        <v>288</v>
      </c>
      <c r="B56" s="1"/>
      <c r="C56" s="1"/>
      <c r="D56" s="1"/>
      <c r="E56" s="1"/>
      <c r="F56" s="1"/>
      <c r="G56" s="1"/>
      <c r="H56" s="1"/>
      <c r="I56" s="1"/>
      <c r="J56" s="1"/>
      <c r="K56" s="1"/>
    </row>
    <row r="57" spans="1:11" ht="15.75" customHeight="1" x14ac:dyDescent="0.3">
      <c r="A57" s="110"/>
      <c r="B57" s="1"/>
      <c r="C57" s="1"/>
      <c r="D57" s="1"/>
      <c r="E57" s="1"/>
      <c r="F57" s="1"/>
      <c r="G57" s="1"/>
      <c r="H57" s="1"/>
      <c r="I57" s="1"/>
      <c r="J57" s="1"/>
      <c r="K57" s="1"/>
    </row>
    <row r="58" spans="1:11" ht="15.75" customHeight="1" x14ac:dyDescent="0.3">
      <c r="A58" s="125" t="s">
        <v>289</v>
      </c>
      <c r="B58" s="1"/>
      <c r="C58" s="1"/>
      <c r="D58" s="1"/>
      <c r="E58" s="1"/>
      <c r="F58" s="1"/>
      <c r="G58" s="1"/>
      <c r="H58" s="1"/>
      <c r="I58" s="1"/>
      <c r="J58" s="1"/>
      <c r="K58" s="1"/>
    </row>
    <row r="59" spans="1:11" ht="15.75" customHeight="1" x14ac:dyDescent="0.3">
      <c r="A59" s="110"/>
      <c r="B59" s="1"/>
      <c r="C59" s="1"/>
      <c r="D59" s="1"/>
      <c r="E59" s="1"/>
      <c r="F59" s="1"/>
      <c r="G59" s="1"/>
      <c r="H59" s="1"/>
      <c r="I59" s="1"/>
      <c r="J59" s="1"/>
      <c r="K59" s="1"/>
    </row>
    <row r="60" spans="1:11" ht="83.25" customHeight="1" x14ac:dyDescent="0.3">
      <c r="A60" s="127" t="s">
        <v>290</v>
      </c>
      <c r="B60" s="1"/>
      <c r="C60" s="1"/>
      <c r="D60" s="1"/>
      <c r="E60" s="1"/>
      <c r="F60" s="1"/>
      <c r="G60" s="1"/>
      <c r="H60" s="1"/>
      <c r="I60" s="1"/>
      <c r="J60" s="1"/>
      <c r="K60" s="1"/>
    </row>
    <row r="61" spans="1:11" ht="15.75" customHeight="1" x14ac:dyDescent="0.3">
      <c r="A61" s="110"/>
      <c r="B61" s="1"/>
      <c r="C61" s="1"/>
      <c r="D61" s="1"/>
      <c r="E61" s="1"/>
      <c r="F61" s="1"/>
      <c r="G61" s="1"/>
      <c r="H61" s="1"/>
      <c r="I61" s="1"/>
      <c r="J61" s="1"/>
      <c r="K61" s="1"/>
    </row>
    <row r="62" spans="1:11" ht="15.75" customHeight="1" x14ac:dyDescent="0.3">
      <c r="A62" s="127" t="s">
        <v>291</v>
      </c>
      <c r="B62" s="1"/>
      <c r="C62" s="1"/>
      <c r="D62" s="1"/>
      <c r="E62" s="1"/>
      <c r="F62" s="1"/>
      <c r="G62" s="1"/>
      <c r="H62" s="1"/>
      <c r="I62" s="1"/>
      <c r="J62" s="1"/>
      <c r="K62" s="1"/>
    </row>
    <row r="63" spans="1:11" ht="15.75" customHeight="1" x14ac:dyDescent="0.3">
      <c r="A63" s="110"/>
      <c r="B63" s="1"/>
      <c r="C63" s="1"/>
      <c r="D63" s="1"/>
      <c r="E63" s="1"/>
      <c r="F63" s="1"/>
      <c r="G63" s="1"/>
      <c r="H63" s="1"/>
      <c r="I63" s="1"/>
      <c r="J63" s="1"/>
      <c r="K63" s="1"/>
    </row>
    <row r="64" spans="1:11" ht="15.75" customHeight="1" x14ac:dyDescent="0.3">
      <c r="A64" s="125" t="s">
        <v>293</v>
      </c>
      <c r="B64" s="1"/>
      <c r="C64" s="1"/>
      <c r="D64" s="1"/>
      <c r="E64" s="1"/>
      <c r="F64" s="1"/>
      <c r="G64" s="1"/>
      <c r="H64" s="1"/>
      <c r="I64" s="1"/>
      <c r="J64" s="1"/>
      <c r="K64" s="1"/>
    </row>
    <row r="65" spans="1:11" ht="15.75" customHeight="1" x14ac:dyDescent="0.3">
      <c r="A65" s="110"/>
      <c r="B65" s="1"/>
      <c r="C65" s="1"/>
      <c r="D65" s="1"/>
      <c r="E65" s="1"/>
      <c r="F65" s="1"/>
      <c r="G65" s="1"/>
      <c r="H65" s="1"/>
      <c r="I65" s="1"/>
      <c r="J65" s="1"/>
      <c r="K65" s="1"/>
    </row>
    <row r="66" spans="1:11" ht="83.25" customHeight="1" x14ac:dyDescent="0.3">
      <c r="A66" s="127" t="s">
        <v>294</v>
      </c>
      <c r="B66" s="1"/>
      <c r="C66" s="1"/>
      <c r="D66" s="1"/>
      <c r="E66" s="1"/>
      <c r="F66" s="1"/>
      <c r="G66" s="1"/>
      <c r="H66" s="1"/>
      <c r="I66" s="1"/>
      <c r="J66" s="1"/>
      <c r="K66" s="1"/>
    </row>
    <row r="67" spans="1:11" ht="15.75" customHeight="1" x14ac:dyDescent="0.3">
      <c r="A67" s="110"/>
      <c r="B67" s="1"/>
      <c r="C67" s="1"/>
      <c r="D67" s="1"/>
      <c r="E67" s="1"/>
      <c r="F67" s="1"/>
      <c r="G67" s="1"/>
      <c r="H67" s="1"/>
      <c r="I67" s="1"/>
      <c r="J67" s="1"/>
      <c r="K67" s="1"/>
    </row>
    <row r="68" spans="1:11" ht="15.75" customHeight="1" x14ac:dyDescent="0.3">
      <c r="A68" s="125" t="s">
        <v>295</v>
      </c>
      <c r="B68" s="1"/>
      <c r="C68" s="1"/>
      <c r="D68" s="1"/>
      <c r="E68" s="1"/>
      <c r="F68" s="1"/>
      <c r="G68" s="1"/>
      <c r="H68" s="1"/>
      <c r="I68" s="1"/>
      <c r="J68" s="1"/>
      <c r="K68" s="1"/>
    </row>
    <row r="69" spans="1:11" ht="15.75" customHeight="1" x14ac:dyDescent="0.3">
      <c r="A69" s="110"/>
      <c r="B69" s="1"/>
      <c r="C69" s="1"/>
      <c r="D69" s="1"/>
      <c r="E69" s="1"/>
      <c r="F69" s="1"/>
      <c r="G69" s="1"/>
      <c r="H69" s="1"/>
      <c r="I69" s="1"/>
      <c r="J69" s="1"/>
      <c r="K69" s="1"/>
    </row>
    <row r="70" spans="1:11" ht="93" customHeight="1" x14ac:dyDescent="0.3">
      <c r="A70" s="127" t="s">
        <v>296</v>
      </c>
      <c r="B70" s="1"/>
      <c r="C70" s="1"/>
      <c r="D70" s="1"/>
      <c r="E70" s="1"/>
      <c r="F70" s="1"/>
      <c r="G70" s="1"/>
      <c r="H70" s="1"/>
      <c r="I70" s="1"/>
      <c r="J70" s="1"/>
      <c r="K70" s="1"/>
    </row>
    <row r="71" spans="1:11" ht="15.75" customHeight="1" x14ac:dyDescent="0.3">
      <c r="A71" s="110"/>
      <c r="B71" s="1"/>
      <c r="C71" s="1"/>
      <c r="D71" s="1"/>
      <c r="E71" s="1"/>
      <c r="F71" s="1"/>
      <c r="G71" s="1"/>
      <c r="H71" s="1"/>
      <c r="I71" s="1"/>
      <c r="J71" s="1"/>
      <c r="K71" s="1"/>
    </row>
    <row r="72" spans="1:11" ht="15.75" customHeight="1" x14ac:dyDescent="0.3">
      <c r="A72" s="125" t="s">
        <v>297</v>
      </c>
      <c r="B72" s="1"/>
      <c r="C72" s="1"/>
      <c r="D72" s="1"/>
      <c r="E72" s="1"/>
      <c r="F72" s="1"/>
      <c r="G72" s="1"/>
      <c r="H72" s="1"/>
      <c r="I72" s="1"/>
      <c r="J72" s="1"/>
      <c r="K72" s="1"/>
    </row>
    <row r="73" spans="1:11" ht="15.75" customHeight="1" x14ac:dyDescent="0.3">
      <c r="A73" s="110"/>
      <c r="B73" s="1"/>
      <c r="C73" s="1"/>
      <c r="D73" s="1"/>
      <c r="E73" s="1"/>
      <c r="F73" s="1"/>
      <c r="G73" s="1"/>
      <c r="H73" s="1"/>
      <c r="I73" s="1"/>
      <c r="J73" s="1"/>
      <c r="K73" s="1"/>
    </row>
    <row r="74" spans="1:11" ht="67.5" customHeight="1" x14ac:dyDescent="0.3">
      <c r="A74" s="127" t="s">
        <v>299</v>
      </c>
      <c r="B74" s="1"/>
      <c r="C74" s="1"/>
      <c r="D74" s="1"/>
      <c r="E74" s="1"/>
      <c r="F74" s="1"/>
      <c r="G74" s="1"/>
      <c r="H74" s="1"/>
      <c r="I74" s="1"/>
      <c r="J74" s="1"/>
      <c r="K74" s="1"/>
    </row>
    <row r="75" spans="1:11" ht="21.75" customHeight="1" x14ac:dyDescent="0.3">
      <c r="A75" s="127"/>
      <c r="B75" s="1"/>
      <c r="C75" s="1"/>
      <c r="D75" s="1"/>
      <c r="E75" s="1"/>
      <c r="F75" s="1"/>
      <c r="G75" s="1"/>
      <c r="H75" s="1"/>
      <c r="I75" s="1"/>
      <c r="J75" s="1"/>
      <c r="K75" s="1"/>
    </row>
    <row r="76" spans="1:11" ht="21.75" customHeight="1" x14ac:dyDescent="0.3">
      <c r="A76" s="135">
        <v>42969</v>
      </c>
      <c r="B76" s="1"/>
      <c r="C76" s="1"/>
      <c r="D76" s="1"/>
      <c r="E76" s="1"/>
      <c r="F76" s="1"/>
      <c r="G76" s="1"/>
      <c r="H76" s="1"/>
      <c r="I76" s="1"/>
      <c r="J76" s="1"/>
      <c r="K76" s="1"/>
    </row>
    <row r="77" spans="1:11" ht="15.75" customHeight="1" x14ac:dyDescent="0.3">
      <c r="A77" s="1"/>
      <c r="B77" s="1"/>
      <c r="C77" s="1"/>
      <c r="D77" s="1"/>
      <c r="E77" s="1"/>
      <c r="F77" s="1"/>
      <c r="G77" s="1"/>
      <c r="H77" s="1"/>
      <c r="I77" s="1"/>
      <c r="J77" s="1"/>
      <c r="K77" s="1"/>
    </row>
  </sheetData>
  <sheetProtection algorithmName="SHA-512" hashValue="Ct9Wrl4KWmVOnmH1M2aJ7j7khhw4o7yv8O/0FUnFws7xL7FOnWPIfQNhXwEfsmpWgtW1r336FCZ2Bde8UjAXcw==" saltValue="JeUZxCSEknzt5UNCiSU29Q==" spinCount="100000" sheet="1" objects="1" scenarios="1"/>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the Lean Sensei</vt:lpstr>
      <vt:lpstr>AME Lean Sensei Questions</vt:lpstr>
      <vt:lpstr>Report Card</vt:lpstr>
      <vt:lpstr>Dashboard</vt:lpstr>
      <vt:lpstr>Comparison Analysis</vt:lpstr>
      <vt:lpstr>Calculations</vt:lpstr>
      <vt:lpstr>Privacy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Abshari</dc:creator>
  <cp:lastModifiedBy>Jodi Talley</cp:lastModifiedBy>
  <dcterms:created xsi:type="dcterms:W3CDTF">2018-04-18T16:50:12Z</dcterms:created>
  <dcterms:modified xsi:type="dcterms:W3CDTF">2018-07-30T22:20:34Z</dcterms:modified>
</cp:coreProperties>
</file>